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01-2021公共平衡  (+-%)" sheetId="45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 (加上年执行数+-%)" sheetId="46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'!$A$4:$K$505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'!$A$5:$B$5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7">'8-2022公共本级支出功能 '!$1:$4</definedName>
    <definedName name="_xlnm.Print_Titles" localSheetId="0">'01-2021公共平衡  (+-%)'!$1:$4</definedName>
    <definedName name="_xlnm.Print_Titles" localSheetId="6">'7－2022公共平衡 (加上年执行数+-%)'!$1:$4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<sst xmlns="http://schemas.openxmlformats.org/spreadsheetml/2006/main" count="1490" uniqueCount="1186">
  <si>
    <t>表1</t>
  </si>
  <si>
    <t>丰都县三建乡2021年本级一般公共预算收支执行表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</si>
  <si>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</si>
  <si>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</si>
  <si>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</si>
  <si>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</si>
  <si>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</si>
  <si>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</si>
  <si>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</si>
  <si>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</si>
  <si>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</si>
  <si>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</si>
  <si>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</si>
  <si>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</si>
  <si>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</si>
  <si>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</si>
  <si>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</si>
  <si>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</si>
  <si>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</si>
  <si>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</si>
  <si>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</si>
  <si>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</si>
  <si>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</si>
  <si>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</si>
  <si>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</si>
  <si>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</si>
  <si>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</si>
  <si>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</si>
  <si>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</si>
  <si>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</si>
  <si>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</si>
  <si>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</si>
  <si>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</si>
  <si>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</si>
  <si>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</si>
  <si>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</si>
  <si>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</si>
  <si>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</si>
  <si>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</si>
  <si>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</si>
  <si>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</si>
  <si>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</si>
  <si>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</si>
  <si>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</si>
  <si>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</si>
  <si>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</si>
  <si>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</si>
  <si>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</si>
  <si>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</si>
  <si>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</si>
  <si>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</si>
  <si>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</si>
  <si>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</si>
  <si>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</si>
  <si>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</si>
  <si>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</si>
  <si>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</si>
  <si>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</si>
  <si>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</si>
  <si>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</si>
  <si>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</si>
  <si>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</si>
  <si>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</si>
  <si>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</si>
  <si>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</si>
  <si>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</si>
  <si>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</si>
  <si>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</si>
  <si>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</si>
  <si>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</si>
  <si>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</si>
  <si>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丰都县三建乡2021年本级一般公共预算本级支出执行表</t>
  </si>
  <si>
    <t xml:space="preserve">                                                  单位：万元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</si>
  <si>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</si>
  <si>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</si>
  <si>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</si>
  <si>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</si>
  <si>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</si>
  <si>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</si>
  <si>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</si>
  <si>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</si>
  <si>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</si>
  <si>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</si>
  <si>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</si>
  <si>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</si>
  <si>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</si>
  <si>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</si>
  <si>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</si>
  <si>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</si>
  <si>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</si>
  <si>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</si>
  <si>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</si>
  <si>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</si>
  <si>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</si>
  <si>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</si>
  <si>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</si>
  <si>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</si>
  <si>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</si>
  <si>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</si>
  <si>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</si>
  <si>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</si>
  <si>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</si>
  <si>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</si>
  <si>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</si>
  <si>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</si>
  <si>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</si>
  <si>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</si>
  <si>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</si>
  <si>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</si>
  <si>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</si>
  <si>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</si>
  <si>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</si>
  <si>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</si>
  <si>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</si>
  <si>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</si>
  <si>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</si>
  <si>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</si>
  <si>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</si>
  <si>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</si>
  <si>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</si>
  <si>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</si>
  <si>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</si>
  <si>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</si>
  <si>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</si>
  <si>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</si>
  <si>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</si>
  <si>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</si>
  <si>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</si>
  <si>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</si>
  <si>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</si>
  <si>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</si>
  <si>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</si>
  <si>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</si>
  <si>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</si>
  <si>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</si>
  <si>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</si>
  <si>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</si>
  <si>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</si>
  <si>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</si>
  <si>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</si>
  <si>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</si>
  <si>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</si>
  <si>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</si>
  <si>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</si>
  <si>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</si>
  <si>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</si>
  <si>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</si>
  <si>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</si>
  <si>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</si>
  <si>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</si>
  <si>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</si>
  <si>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</si>
  <si>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</si>
  <si>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</si>
  <si>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</si>
  <si>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</si>
  <si>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</si>
  <si>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</si>
  <si>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</si>
  <si>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</si>
  <si>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</si>
  <si>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</si>
  <si>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</si>
  <si>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</si>
  <si>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</si>
  <si>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</si>
  <si>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</si>
  <si>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</si>
  <si>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</si>
  <si>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</si>
  <si>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</si>
  <si>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</si>
  <si>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</si>
  <si>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</si>
  <si>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</si>
  <si>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</si>
  <si>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</si>
  <si>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</si>
  <si>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</si>
  <si>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</si>
  <si>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</si>
  <si>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</si>
  <si>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</si>
  <si>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</si>
  <si>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</si>
  <si>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</si>
  <si>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</si>
  <si>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</si>
  <si>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</si>
  <si>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</si>
  <si>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</si>
  <si>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</si>
  <si>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</si>
  <si>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</si>
  <si>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</si>
  <si>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</si>
  <si>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</si>
  <si>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</si>
  <si>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</si>
  <si>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</si>
  <si>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</si>
  <si>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</si>
  <si>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</si>
  <si>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</si>
  <si>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</si>
  <si>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</si>
  <si>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</si>
  <si>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</si>
  <si>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</si>
  <si>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</si>
  <si>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</si>
  <si>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</si>
  <si>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</si>
  <si>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</si>
  <si>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</si>
  <si>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</si>
  <si>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</si>
  <si>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</si>
  <si>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</si>
  <si>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</si>
  <si>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</si>
  <si>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</si>
  <si>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</si>
  <si>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</si>
  <si>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</si>
  <si>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</si>
  <si>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</si>
  <si>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</si>
  <si>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</si>
  <si>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</si>
  <si>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</si>
  <si>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</si>
  <si>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</si>
  <si>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</si>
  <si>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</si>
  <si>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</si>
  <si>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</si>
  <si>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</si>
  <si>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</si>
  <si>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</si>
  <si>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</si>
  <si>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</si>
  <si>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</si>
  <si>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</si>
  <si>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</si>
  <si>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</si>
  <si>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</si>
  <si>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</si>
  <si>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</si>
  <si>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</si>
  <si>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</si>
  <si>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</si>
  <si>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</si>
  <si>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</si>
  <si>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</si>
  <si>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</si>
  <si>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</si>
  <si>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</si>
  <si>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</si>
  <si>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</si>
  <si>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</si>
  <si>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</si>
  <si>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</si>
  <si>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</si>
  <si>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</si>
  <si>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</si>
  <si>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</si>
  <si>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</si>
  <si>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</si>
  <si>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</si>
  <si>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</si>
  <si>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</si>
  <si>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</si>
  <si>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</si>
  <si>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</si>
  <si>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</si>
  <si>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</si>
  <si>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</si>
  <si>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</si>
  <si>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</si>
  <si>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</si>
  <si>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</si>
  <si>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</si>
  <si>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</si>
  <si>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</si>
  <si>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</si>
  <si>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</si>
  <si>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</si>
  <si>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</si>
  <si>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</si>
  <si>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</si>
  <si>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</si>
  <si>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</si>
  <si>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</si>
  <si>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</si>
  <si>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</si>
  <si>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</si>
  <si>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</si>
  <si>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</si>
  <si>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</si>
  <si>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</si>
  <si>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</si>
  <si>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</si>
  <si>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</si>
  <si>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</si>
  <si>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</si>
  <si>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</si>
  <si>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</si>
  <si>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</si>
  <si>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</si>
  <si>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</si>
  <si>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</si>
  <si>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</si>
  <si>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</si>
  <si>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</si>
  <si>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</si>
  <si>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</si>
  <si>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</si>
  <si>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</si>
  <si>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</si>
  <si>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</si>
  <si>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</si>
  <si>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</si>
  <si>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</si>
  <si>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</si>
  <si>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</si>
  <si>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</si>
  <si>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</si>
  <si>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</si>
  <si>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</si>
  <si>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</si>
  <si>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</si>
  <si>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</si>
  <si>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</si>
  <si>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</si>
  <si>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</si>
  <si>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</si>
  <si>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</si>
  <si>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</si>
  <si>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</si>
  <si>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</si>
  <si>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</si>
  <si>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</si>
  <si>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</si>
  <si>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</si>
  <si>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</si>
  <si>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</si>
  <si>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</si>
  <si>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</si>
  <si>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</si>
  <si>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</si>
  <si>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</si>
  <si>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</si>
  <si>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</si>
  <si>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</si>
  <si>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</si>
  <si>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</si>
  <si>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</si>
  <si>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</si>
  <si>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</si>
  <si>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</si>
  <si>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</si>
  <si>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</si>
  <si>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</si>
  <si>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</si>
  <si>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</si>
  <si>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</si>
  <si>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</si>
  <si>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</si>
  <si>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</si>
  <si>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</si>
  <si>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</si>
  <si>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</si>
  <si>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</si>
  <si>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</si>
  <si>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</si>
  <si>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</si>
  <si>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</si>
  <si>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</si>
  <si>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</si>
  <si>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</si>
  <si>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</si>
  <si>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</si>
  <si>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</si>
  <si>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</si>
  <si>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</si>
  <si>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</si>
  <si>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</si>
  <si>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</si>
  <si>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</si>
  <si>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</si>
  <si>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</si>
  <si>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</si>
  <si>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</si>
  <si>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</si>
  <si>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</si>
  <si>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</si>
  <si>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</si>
  <si>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</si>
  <si>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</si>
  <si>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</si>
  <si>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</si>
  <si>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</si>
  <si>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</si>
  <si>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</si>
  <si>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</si>
  <si>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</si>
  <si>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</si>
  <si>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</si>
  <si>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</si>
  <si>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</si>
  <si>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</si>
  <si>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</si>
  <si>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</si>
  <si>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</si>
  <si>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</si>
  <si>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</si>
  <si>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</si>
  <si>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</si>
  <si>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</si>
  <si>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</si>
  <si>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</si>
  <si>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</si>
  <si>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</si>
  <si>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</si>
  <si>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</si>
  <si>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</si>
  <si>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</si>
  <si>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</si>
  <si>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</si>
  <si>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</si>
  <si>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</si>
  <si>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</si>
  <si>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</si>
  <si>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</si>
  <si>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</si>
  <si>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</si>
  <si>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</si>
  <si>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</si>
  <si>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</si>
  <si>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</si>
  <si>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</si>
  <si>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</si>
  <si>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</si>
  <si>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</si>
  <si>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</si>
  <si>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</si>
  <si>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</si>
  <si>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</si>
  <si>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</si>
  <si>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</si>
  <si>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</si>
  <si>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</si>
  <si>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</si>
  <si>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</si>
  <si>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</si>
  <si>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</si>
  <si>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</si>
  <si>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</si>
  <si>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</si>
  <si>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</si>
  <si>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</si>
  <si>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</si>
  <si>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</si>
  <si>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</si>
  <si>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</si>
  <si>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</si>
  <si>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</si>
  <si>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</si>
  <si>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</si>
  <si>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</si>
  <si>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</si>
  <si>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</si>
  <si>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</si>
  <si>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</si>
  <si>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</si>
  <si>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</si>
  <si>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</si>
  <si>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</si>
  <si>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</si>
  <si>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</si>
  <si>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</si>
  <si>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</si>
  <si>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</si>
  <si>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安全监管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</si>
  <si>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</si>
  <si>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</si>
  <si>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</si>
  <si>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</si>
  <si>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</si>
  <si>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</si>
  <si>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</si>
  <si>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</si>
  <si>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</si>
  <si>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</si>
  <si>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</si>
  <si>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</si>
  <si>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</si>
  <si>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</si>
  <si>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</si>
  <si>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</si>
  <si>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</si>
  <si>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</si>
  <si>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</si>
  <si>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</si>
  <si>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</si>
  <si>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</si>
  <si>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</si>
  <si>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</si>
  <si>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</si>
  <si>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丰都县三建乡2021年本级政府性基金预算收支执行表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</si>
  <si>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</si>
  <si>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</si>
  <si>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</si>
  <si>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</si>
  <si>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</si>
  <si>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</si>
  <si>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</si>
  <si>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</si>
  <si>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</si>
  <si>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</si>
  <si>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</si>
  <si>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</si>
  <si>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</si>
  <si>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</si>
  <si>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</si>
  <si>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</si>
  <si>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</si>
  <si>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</si>
  <si>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</si>
  <si>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</si>
  <si>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</si>
  <si>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</si>
  <si>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</si>
  <si>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</si>
  <si>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</si>
  <si>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</si>
  <si>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丰都县三建乡2021年本级政府性基金预算本级支出执行表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</si>
  <si>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</si>
  <si>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</si>
  <si>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</si>
  <si>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</si>
  <si>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</si>
  <si>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</si>
  <si>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</si>
  <si>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</si>
  <si>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</si>
  <si>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</si>
  <si>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</si>
  <si>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</si>
  <si>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</si>
  <si>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</si>
  <si>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</si>
  <si>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</si>
  <si>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</si>
  <si>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</si>
  <si>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</si>
  <si>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</si>
  <si>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</si>
  <si>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</si>
  <si>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</si>
  <si>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</si>
  <si>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</si>
  <si>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</si>
  <si>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</si>
  <si>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</si>
  <si>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</si>
  <si>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</si>
  <si>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</si>
  <si>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</si>
  <si>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</si>
  <si>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</si>
  <si>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</si>
  <si>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</si>
  <si>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</si>
  <si>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</si>
  <si>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</si>
  <si>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</si>
  <si>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</si>
  <si>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</si>
  <si>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</si>
  <si>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</si>
  <si>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</si>
  <si>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</si>
  <si>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</si>
  <si>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</si>
  <si>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</si>
  <si>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</si>
  <si>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</si>
  <si>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</si>
  <si>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</si>
  <si>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</si>
  <si>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</si>
  <si>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丰都县三建乡2021年本级国有资本经营预算收支执行表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</si>
  <si>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</si>
  <si>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</si>
  <si>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</si>
  <si>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</si>
  <si>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</si>
  <si>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</si>
  <si>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</si>
  <si>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</si>
  <si>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</si>
  <si>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</si>
  <si>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</si>
  <si>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</si>
  <si>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</si>
  <si>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</si>
  <si>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</si>
  <si>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</si>
  <si>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丰都县三建乡2021年本级社会保险基金预算收支执行表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</si>
  <si>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</si>
  <si>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</si>
  <si>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</si>
  <si>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</si>
  <si>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</si>
  <si>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</si>
  <si>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</si>
  <si>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</si>
  <si>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</si>
  <si>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</si>
  <si>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</si>
  <si>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</si>
  <si>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</si>
  <si>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</si>
  <si>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</si>
  <si>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</si>
  <si>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</si>
  <si>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</si>
  <si>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</si>
  <si>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</si>
  <si>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</si>
  <si>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丰都县三建乡2022年本级一般公共预算收支预算表 </t>
  </si>
  <si>
    <t>上年执行数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</si>
  <si>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</si>
  <si>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</si>
  <si>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</si>
  <si>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</si>
  <si>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</si>
  <si>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</si>
  <si>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</si>
  <si>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</si>
  <si>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</si>
  <si>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</si>
  <si>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</si>
  <si>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</si>
  <si>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</si>
  <si>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</si>
  <si>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</si>
  <si>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丰都县三建乡2022年本级一般公共预算本级支出预算表 </t>
  </si>
  <si>
    <t xml:space="preserve">                                              单位：万元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</si>
  <si>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</si>
  <si>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</si>
  <si>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</si>
  <si>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</si>
  <si>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</si>
  <si>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</si>
  <si>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</si>
  <si>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</si>
  <si>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</si>
  <si>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</si>
  <si>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</si>
  <si>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</si>
  <si>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</si>
  <si>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</si>
  <si>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</si>
  <si>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</si>
  <si>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</si>
  <si>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</si>
  <si>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</si>
  <si>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</si>
  <si>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</si>
  <si>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</si>
  <si>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</si>
  <si>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</si>
  <si>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</si>
  <si>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</si>
  <si>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</si>
  <si>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</si>
  <si>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</si>
  <si>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</si>
  <si>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</si>
  <si>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</si>
  <si>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</si>
  <si>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</si>
  <si>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</si>
  <si>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</si>
  <si>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</si>
  <si>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</si>
  <si>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</si>
  <si>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</si>
  <si>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</si>
  <si>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</si>
  <si>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</si>
  <si>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</si>
  <si>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</si>
  <si>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</si>
  <si>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</si>
  <si>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</si>
  <si>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</si>
  <si>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</si>
  <si>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</si>
  <si>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</si>
  <si>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</si>
  <si>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</si>
  <si>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</si>
  <si>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</si>
  <si>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</si>
  <si>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</si>
  <si>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</si>
  <si>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</si>
  <si>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</si>
  <si>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</si>
  <si>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</si>
  <si>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</si>
  <si>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</si>
  <si>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</si>
  <si>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</si>
  <si>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</si>
  <si>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</si>
  <si>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</si>
  <si>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</si>
  <si>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</si>
  <si>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</si>
  <si>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</si>
  <si>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</si>
  <si>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</si>
  <si>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</si>
  <si>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</si>
  <si>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</si>
  <si>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</si>
  <si>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</si>
  <si>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</si>
  <si>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</si>
  <si>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</si>
  <si>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</si>
  <si>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</si>
  <si>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</si>
  <si>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</si>
  <si>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</si>
  <si>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</si>
  <si>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</si>
  <si>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</si>
  <si>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</si>
  <si>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</si>
  <si>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</si>
  <si>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</si>
  <si>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</si>
  <si>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</si>
  <si>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</si>
  <si>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</si>
  <si>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</si>
  <si>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</si>
  <si>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</si>
  <si>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</si>
  <si>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</si>
  <si>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</si>
  <si>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</si>
  <si>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</si>
  <si>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</si>
  <si>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</si>
  <si>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</si>
  <si>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</si>
  <si>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</si>
  <si>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</si>
  <si>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</si>
  <si>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</si>
  <si>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</si>
  <si>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</si>
  <si>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</si>
  <si>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</si>
  <si>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</si>
  <si>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</si>
  <si>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</si>
  <si>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</si>
  <si>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</si>
  <si>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</si>
  <si>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</si>
  <si>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</si>
  <si>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</si>
  <si>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</si>
  <si>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</si>
  <si>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</si>
  <si>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</si>
  <si>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</si>
  <si>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</si>
  <si>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</si>
  <si>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</si>
  <si>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</si>
  <si>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</si>
  <si>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</si>
  <si>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</si>
  <si>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</si>
  <si>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</si>
  <si>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</si>
  <si>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</si>
  <si>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</si>
  <si>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</si>
  <si>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</si>
  <si>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</si>
  <si>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</si>
  <si>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</si>
  <si>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</si>
  <si>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</si>
  <si>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</si>
  <si>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</si>
  <si>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</si>
  <si>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</si>
  <si>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</si>
  <si>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</si>
  <si>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</si>
  <si>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</si>
  <si>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</si>
  <si>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</si>
  <si>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</si>
  <si>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</si>
  <si>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</si>
  <si>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</si>
  <si>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</si>
  <si>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</si>
  <si>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</si>
  <si>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</si>
  <si>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</si>
  <si>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</si>
  <si>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</si>
  <si>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</si>
  <si>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</si>
  <si>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</si>
  <si>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</si>
  <si>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</si>
  <si>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</si>
  <si>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</si>
  <si>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</si>
  <si>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</si>
  <si>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</si>
  <si>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</si>
  <si>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</si>
  <si>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</si>
  <si>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</si>
  <si>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</si>
  <si>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</si>
  <si>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</si>
  <si>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</si>
  <si>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</si>
  <si>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</si>
  <si>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</si>
  <si>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</si>
  <si>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</si>
  <si>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</si>
  <si>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</si>
  <si>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</si>
  <si>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</si>
  <si>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</si>
  <si>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</si>
  <si>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</si>
  <si>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</si>
  <si>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</si>
  <si>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</si>
  <si>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</si>
  <si>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</si>
  <si>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</si>
  <si>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</si>
  <si>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</si>
  <si>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</si>
  <si>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</si>
  <si>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</si>
  <si>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</si>
  <si>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</si>
  <si>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</si>
  <si>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</si>
  <si>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</si>
  <si>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</si>
  <si>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</si>
  <si>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</si>
  <si>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</si>
  <si>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</si>
  <si>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</si>
  <si>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</si>
  <si>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</si>
  <si>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</si>
  <si>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</si>
  <si>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</si>
  <si>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</si>
  <si>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</si>
  <si>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</si>
  <si>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</si>
  <si>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</si>
  <si>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</si>
  <si>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</si>
  <si>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</si>
  <si>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</si>
  <si>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</si>
  <si>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</si>
  <si>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</si>
  <si>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</si>
  <si>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</si>
  <si>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</si>
  <si>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</si>
  <si>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</si>
  <si>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</si>
  <si>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</si>
  <si>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</si>
  <si>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</si>
  <si>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</si>
  <si>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</si>
  <si>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</si>
  <si>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</si>
  <si>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</si>
  <si>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</si>
  <si>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</si>
  <si>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</si>
  <si>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</si>
  <si>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</si>
  <si>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</si>
  <si>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</si>
  <si>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</si>
  <si>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</si>
  <si>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</si>
  <si>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</si>
  <si>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</si>
  <si>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</si>
  <si>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</si>
  <si>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</si>
  <si>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</si>
  <si>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</si>
  <si>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</si>
  <si>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</si>
  <si>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</si>
  <si>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</si>
  <si>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</si>
  <si>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</si>
  <si>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</si>
  <si>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</si>
  <si>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</si>
  <si>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</si>
  <si>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</si>
  <si>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</si>
  <si>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</si>
  <si>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</si>
  <si>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</si>
  <si>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</si>
  <si>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</si>
  <si>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</si>
  <si>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</si>
  <si>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</si>
  <si>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</si>
  <si>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</si>
  <si>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</si>
  <si>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</si>
  <si>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</si>
  <si>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</si>
  <si>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</si>
  <si>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</si>
  <si>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</si>
  <si>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</si>
  <si>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</si>
  <si>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</si>
  <si>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</si>
  <si>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</si>
  <si>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</si>
  <si>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</si>
  <si>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</si>
  <si>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</si>
  <si>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</si>
  <si>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</si>
  <si>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</si>
  <si>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</si>
  <si>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</si>
  <si>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</si>
  <si>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</si>
  <si>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</si>
  <si>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</si>
  <si>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</si>
  <si>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</si>
  <si>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</si>
  <si>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</si>
  <si>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</si>
  <si>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</si>
  <si>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</si>
  <si>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</si>
  <si>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</si>
  <si>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</si>
  <si>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</si>
  <si>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</si>
  <si>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</si>
  <si>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</si>
  <si>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</si>
  <si>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</si>
  <si>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</si>
  <si>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</si>
  <si>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</si>
  <si>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</si>
  <si>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</si>
  <si>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</si>
  <si>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</si>
  <si>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</si>
  <si>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</si>
  <si>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</si>
  <si>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</si>
  <si>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</si>
  <si>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</si>
  <si>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</si>
  <si>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</si>
  <si>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</si>
  <si>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</si>
  <si>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</si>
  <si>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</si>
  <si>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</si>
  <si>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</si>
  <si>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</si>
  <si>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</si>
  <si>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</si>
  <si>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</si>
  <si>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</si>
  <si>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</si>
  <si>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</si>
  <si>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</si>
  <si>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</si>
  <si>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</si>
  <si>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</si>
  <si>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</si>
  <si>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</si>
  <si>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</si>
  <si>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</si>
  <si>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</si>
  <si>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</si>
  <si>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</si>
  <si>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</si>
  <si>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</si>
  <si>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</si>
  <si>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</si>
  <si>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</si>
  <si>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</si>
  <si>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</si>
  <si>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2240106-安全监管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</si>
  <si>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</si>
  <si>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</si>
  <si>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</si>
  <si>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</si>
  <si>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</si>
  <si>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</si>
  <si>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</si>
  <si>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</si>
  <si>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</si>
  <si>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</si>
  <si>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</si>
  <si>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</si>
  <si>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</si>
  <si>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</si>
  <si>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</si>
  <si>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</si>
  <si>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</si>
  <si>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</si>
  <si>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</si>
  <si>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</si>
  <si>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</si>
  <si>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</si>
  <si>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</si>
  <si>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</si>
  <si>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</si>
  <si>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</si>
  <si>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</si>
  <si>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</si>
  <si>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</si>
  <si>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</si>
  <si>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</si>
  <si>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</si>
  <si>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</si>
  <si>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</si>
  <si>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</si>
  <si>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</si>
  <si>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</si>
  <si>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</si>
  <si>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</si>
  <si>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</si>
  <si>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</si>
  <si>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</si>
  <si>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</si>
  <si>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</si>
  <si>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</si>
  <si>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</si>
  <si>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</si>
  <si>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</si>
  <si>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2"/>
        <rFont val="宋体"/>
        <charset val="134"/>
      </rPr>
      <t>注：在功能分类的基础上，为衔接表</t>
    </r>
    <r>
      <rPr>
        <sz val="12"/>
        <rFont val="Arial"/>
        <charset val="134"/>
      </rPr>
      <t>18</t>
    </r>
    <r>
      <rPr>
        <sz val="12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</si>
  <si>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</si>
  <si>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丰都县三建乡2022年本级一般公共预算本级基本支出预算表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</si>
  <si>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</si>
  <si>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</si>
  <si>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</si>
  <si>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</si>
  <si>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b/>
        <sz val="14"/>
        <color theme="1"/>
        <rFont val="宋体"/>
        <charset val="134"/>
        <scheme val="minor"/>
      </rPr>
      <t>501-</t>
    </r>
    <r>
      <rPr>
        <b/>
        <sz val="14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</si>
  <si>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</si>
  <si>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</si>
  <si>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</si>
  <si>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</si>
  <si>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b/>
        <sz val="14"/>
        <color theme="1"/>
        <rFont val="宋体"/>
        <charset val="134"/>
        <scheme val="minor"/>
      </rPr>
      <t>502-</t>
    </r>
    <r>
      <rPr>
        <b/>
        <sz val="14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</si>
  <si>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</si>
  <si>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</si>
  <si>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</si>
  <si>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</si>
  <si>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</si>
  <si>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</si>
  <si>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</si>
  <si>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</si>
  <si>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</si>
  <si>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</si>
  <si>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b/>
        <sz val="14"/>
        <color theme="1"/>
        <rFont val="宋体"/>
        <charset val="134"/>
        <scheme val="minor"/>
      </rPr>
      <t>505-</t>
    </r>
    <r>
      <rPr>
        <b/>
        <sz val="14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</si>
  <si>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</si>
  <si>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</si>
  <si>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b/>
        <sz val="14"/>
        <color theme="1"/>
        <rFont val="宋体"/>
        <charset val="134"/>
        <scheme val="minor"/>
      </rPr>
      <t>509-</t>
    </r>
    <r>
      <rPr>
        <b/>
        <sz val="14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</si>
  <si>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</si>
  <si>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</si>
  <si>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</si>
  <si>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b/>
        <sz val="14"/>
        <color theme="1"/>
        <rFont val="宋体"/>
        <charset val="134"/>
        <scheme val="minor"/>
      </rPr>
      <t>514-</t>
    </r>
    <r>
      <rPr>
        <b/>
        <sz val="14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</si>
  <si>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</si>
  <si>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</si>
  <si>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</si>
  <si>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丰都县三建乡2022年本级政府性基金预算收支预算表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</si>
  <si>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</si>
  <si>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</si>
  <si>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</si>
  <si>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</si>
  <si>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</si>
  <si>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</si>
  <si>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</si>
  <si>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</si>
  <si>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</si>
  <si>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</si>
  <si>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</si>
  <si>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</si>
  <si>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</si>
  <si>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</si>
  <si>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</si>
  <si>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</si>
  <si>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</si>
  <si>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</si>
  <si>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</si>
  <si>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</si>
  <si>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</si>
  <si>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</si>
  <si>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</si>
  <si>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</si>
  <si>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</si>
  <si>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</si>
  <si>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丰都县三建乡2022年本级政府性基金预算本级支出预算表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</si>
  <si>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</si>
  <si>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</si>
  <si>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</si>
  <si>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</si>
  <si>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</si>
  <si>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</si>
  <si>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</si>
  <si>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</si>
  <si>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</si>
  <si>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</si>
  <si>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</si>
  <si>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</si>
  <si>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</si>
  <si>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</si>
  <si>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</si>
  <si>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</si>
  <si>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</si>
  <si>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</si>
  <si>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</si>
  <si>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</si>
  <si>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</si>
  <si>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</si>
  <si>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</si>
  <si>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</si>
  <si>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</si>
  <si>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</si>
  <si>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</si>
  <si>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</si>
  <si>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</si>
  <si>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注：本表详细反映2022年政府性基金预算本级支出安排情况，按《中华人民共和国预算法》要求细化到功能分类项级科目。</t>
  </si>
  <si>
    <t>表13</t>
  </si>
  <si>
    <t xml:space="preserve">丰都县三建乡2022年本级国有资本经营预算收支预算表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</si>
  <si>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</si>
  <si>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</si>
  <si>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</si>
  <si>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</si>
  <si>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</si>
  <si>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</si>
  <si>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丰都县三建乡2022年本级社会保险基金预算收支预算表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</si>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</sst>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_ * #,##0.00_ ;_ * \-#,##0.00_ ;_ * &quot;-&quot;??.00_ ;_ @_ "/>
    <numFmt numFmtId="183" formatCode="#,##0.00_ "/>
    <numFmt numFmtId="184" formatCode="0.00_ "/>
    <numFmt numFmtId="185" formatCode="0.0_ "/>
  </numFmts>
  <fonts count="8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b/>
      <sz val="18"/>
      <color theme="1"/>
      <name val="方正小标宋_GBK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color theme="1"/>
      <name val="方正小标宋_GBK"/>
      <charset val="134"/>
    </font>
    <font>
      <b/>
      <sz val="16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Arial"/>
      <charset val="134"/>
    </font>
    <font>
      <sz val="12"/>
      <name val="方正楷体_GBK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indexed="8"/>
      <name val="方正黑体_GBK"/>
      <charset val="134"/>
    </font>
    <font>
      <b/>
      <sz val="18"/>
      <color indexed="8"/>
      <name val="方正小标宋_GBK"/>
      <charset val="134"/>
    </font>
    <font>
      <b/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b/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sz val="14"/>
      <name val="Times New Roman"/>
      <charset val="134"/>
    </font>
    <font>
      <b/>
      <sz val="14"/>
      <color theme="1"/>
      <name val="黑体"/>
      <charset val="134"/>
    </font>
    <font>
      <b/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4"/>
      <color indexed="8"/>
      <name val="宋体"/>
      <charset val="134"/>
    </font>
    <font>
      <b/>
      <sz val="12"/>
      <name val="黑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2" fillId="8" borderId="13" applyNumberFormat="0" applyAlignment="0" applyProtection="0">
      <alignment vertical="center"/>
    </xf>
    <xf numFmtId="0" fontId="73" fillId="8" borderId="12" applyNumberFormat="0" applyAlignment="0" applyProtection="0">
      <alignment vertical="center"/>
    </xf>
    <xf numFmtId="0" fontId="74" fillId="9" borderId="14" applyNumberFormat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19" fillId="0" borderId="0"/>
    <xf numFmtId="0" fontId="25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/>
    <xf numFmtId="0" fontId="59" fillId="0" borderId="0">
      <alignment vertical="center"/>
    </xf>
    <xf numFmtId="0" fontId="0" fillId="0" borderId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41" fontId="19" fillId="0" borderId="0" applyFont="0" applyFill="0" applyBorder="0" applyAlignment="0" applyProtection="0"/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69">
    <xf numFmtId="0" fontId="0" fillId="0" borderId="0" xfId="0"/>
    <xf numFmtId="0" fontId="1" fillId="0" borderId="0" xfId="60" applyFont="1" applyFill="1" applyAlignment="1">
      <alignment vertical="center"/>
    </xf>
    <xf numFmtId="0" fontId="1" fillId="0" borderId="0" xfId="60" applyFont="1" applyFill="1">
      <alignment vertical="center"/>
    </xf>
    <xf numFmtId="0" fontId="2" fillId="0" borderId="0" xfId="67" applyFont="1" applyFill="1" applyAlignment="1">
      <alignment horizontal="left" vertical="center"/>
    </xf>
    <xf numFmtId="0" fontId="1" fillId="0" borderId="0" xfId="53" applyFont="1" applyFill="1" applyAlignment="1"/>
    <xf numFmtId="0" fontId="3" fillId="0" borderId="0" xfId="67" applyFont="1" applyFill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0" fontId="5" fillId="0" borderId="0" xfId="67" applyFont="1" applyFill="1" applyBorder="1" applyAlignment="1">
      <alignment horizontal="left" vertical="center"/>
    </xf>
    <xf numFmtId="0" fontId="4" fillId="0" borderId="2" xfId="58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2" applyFont="1" applyFill="1" applyBorder="1" applyAlignment="1">
      <alignment horizontal="left" vertical="center"/>
    </xf>
    <xf numFmtId="176" fontId="8" fillId="0" borderId="2" xfId="67" applyNumberFormat="1" applyFont="1" applyFill="1" applyBorder="1">
      <alignment vertical="center"/>
    </xf>
    <xf numFmtId="177" fontId="9" fillId="0" borderId="2" xfId="0" applyNumberFormat="1" applyFont="1" applyFill="1" applyBorder="1" applyAlignment="1" applyProtection="1">
      <alignment vertical="center"/>
    </xf>
    <xf numFmtId="176" fontId="8" fillId="0" borderId="2" xfId="67" applyNumberFormat="1" applyFont="1" applyFill="1" applyBorder="1" applyAlignment="1">
      <alignment horizontal="left" vertical="center" indent="1"/>
    </xf>
    <xf numFmtId="0" fontId="1" fillId="0" borderId="2" xfId="60" applyFont="1" applyFill="1" applyBorder="1" applyAlignment="1">
      <alignment vertical="center"/>
    </xf>
    <xf numFmtId="0" fontId="8" fillId="0" borderId="2" xfId="67" applyFont="1" applyFill="1" applyBorder="1">
      <alignment vertical="center"/>
    </xf>
    <xf numFmtId="176" fontId="0" fillId="0" borderId="2" xfId="67" applyNumberFormat="1" applyFont="1" applyFill="1" applyBorder="1">
      <alignment vertical="center"/>
    </xf>
    <xf numFmtId="178" fontId="10" fillId="0" borderId="2" xfId="60" applyNumberFormat="1" applyFont="1" applyFill="1" applyBorder="1" applyAlignment="1">
      <alignment horizontal="center" vertical="center"/>
    </xf>
    <xf numFmtId="0" fontId="0" fillId="0" borderId="3" xfId="65" applyFill="1" applyBorder="1" applyAlignment="1">
      <alignment horizontal="left" vertical="center" wrapText="1"/>
    </xf>
    <xf numFmtId="0" fontId="0" fillId="0" borderId="0" xfId="53" applyFill="1" applyAlignment="1"/>
    <xf numFmtId="179" fontId="0" fillId="0" borderId="0" xfId="53" applyNumberFormat="1" applyFill="1" applyAlignment="1">
      <alignment horizontal="center" vertical="center"/>
    </xf>
    <xf numFmtId="179" fontId="0" fillId="0" borderId="0" xfId="53" applyNumberFormat="1" applyFill="1" applyAlignment="1"/>
    <xf numFmtId="0" fontId="2" fillId="2" borderId="0" xfId="67" applyFont="1" applyFill="1" applyAlignment="1">
      <alignment horizontal="left" vertical="center"/>
    </xf>
    <xf numFmtId="179" fontId="0" fillId="2" borderId="0" xfId="53" applyNumberFormat="1" applyFill="1" applyAlignment="1"/>
    <xf numFmtId="0" fontId="3" fillId="2" borderId="0" xfId="67" applyFont="1" applyFill="1" applyAlignment="1">
      <alignment horizontal="center" vertical="center"/>
    </xf>
    <xf numFmtId="0" fontId="0" fillId="2" borderId="0" xfId="53" applyFill="1" applyBorder="1">
      <alignment vertical="center"/>
    </xf>
    <xf numFmtId="179" fontId="10" fillId="2" borderId="0" xfId="53" applyNumberFormat="1" applyFont="1" applyFill="1" applyAlignment="1">
      <alignment horizontal="center" vertical="center"/>
    </xf>
    <xf numFmtId="179" fontId="1" fillId="2" borderId="0" xfId="53" applyNumberFormat="1" applyFont="1" applyFill="1" applyAlignment="1"/>
    <xf numFmtId="179" fontId="5" fillId="2" borderId="0" xfId="53" applyNumberFormat="1" applyFont="1" applyFill="1" applyBorder="1" applyAlignment="1">
      <alignment horizontal="left" vertical="center"/>
    </xf>
    <xf numFmtId="0" fontId="4" fillId="2" borderId="2" xfId="58" applyFont="1" applyFill="1" applyBorder="1" applyAlignment="1">
      <alignment horizontal="center" vertical="center"/>
    </xf>
    <xf numFmtId="179" fontId="4" fillId="2" borderId="2" xfId="58" applyNumberFormat="1" applyFont="1" applyFill="1" applyBorder="1" applyAlignment="1">
      <alignment horizontal="center" vertical="center"/>
    </xf>
    <xf numFmtId="179" fontId="11" fillId="2" borderId="2" xfId="0" applyNumberFormat="1" applyFont="1" applyFill="1" applyBorder="1" applyAlignment="1" applyProtection="1">
      <alignment vertical="center"/>
    </xf>
    <xf numFmtId="179" fontId="12" fillId="2" borderId="2" xfId="0" applyNumberFormat="1" applyFont="1" applyFill="1" applyBorder="1" applyAlignment="1" applyProtection="1">
      <alignment vertical="center"/>
    </xf>
    <xf numFmtId="0" fontId="4" fillId="2" borderId="2" xfId="53" applyFont="1" applyFill="1" applyBorder="1" applyAlignment="1">
      <alignment vertical="center"/>
    </xf>
    <xf numFmtId="179" fontId="4" fillId="2" borderId="2" xfId="53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 applyProtection="1">
      <alignment vertical="center"/>
    </xf>
    <xf numFmtId="179" fontId="9" fillId="2" borderId="2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vertical="center" wrapText="1"/>
    </xf>
    <xf numFmtId="177" fontId="1" fillId="0" borderId="0" xfId="53" applyNumberFormat="1" applyFont="1" applyFill="1" applyAlignment="1"/>
    <xf numFmtId="179" fontId="9" fillId="0" borderId="2" xfId="0" applyNumberFormat="1" applyFont="1" applyFill="1" applyBorder="1" applyAlignment="1" applyProtection="1">
      <alignment horizontal="left" vertical="center" wrapText="1"/>
    </xf>
    <xf numFmtId="0" fontId="8" fillId="2" borderId="2" xfId="53" applyFont="1" applyFill="1" applyBorder="1" applyAlignment="1">
      <alignment vertical="center"/>
    </xf>
    <xf numFmtId="179" fontId="10" fillId="2" borderId="2" xfId="59" applyNumberFormat="1" applyFont="1" applyFill="1" applyBorder="1" applyAlignment="1">
      <alignment horizontal="right" vertical="center"/>
    </xf>
    <xf numFmtId="0" fontId="1" fillId="0" borderId="0" xfId="53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3" applyNumberFormat="1" applyFont="1" applyFill="1" applyAlignment="1"/>
    <xf numFmtId="0" fontId="0" fillId="2" borderId="0" xfId="65" applyFill="1" applyAlignment="1">
      <alignment horizontal="left" vertical="center" wrapText="1"/>
    </xf>
    <xf numFmtId="0" fontId="1" fillId="0" borderId="0" xfId="0" applyFont="1" applyFill="1" applyAlignment="1"/>
    <xf numFmtId="180" fontId="1" fillId="0" borderId="0" xfId="0" applyNumberFormat="1" applyFont="1" applyFill="1" applyAlignment="1">
      <alignment vertical="center" wrapText="1"/>
    </xf>
    <xf numFmtId="179" fontId="13" fillId="0" borderId="0" xfId="0" applyNumberFormat="1" applyFont="1" applyFill="1" applyAlignment="1">
      <alignment horizontal="right"/>
    </xf>
    <xf numFmtId="0" fontId="14" fillId="0" borderId="0" xfId="67" applyFont="1" applyFill="1" applyAlignment="1">
      <alignment horizontal="center" vertical="center"/>
    </xf>
    <xf numFmtId="0" fontId="0" fillId="0" borderId="1" xfId="67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center"/>
    </xf>
    <xf numFmtId="179" fontId="0" fillId="0" borderId="2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vertical="center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vertical="center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65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vertical="center"/>
    </xf>
    <xf numFmtId="180" fontId="13" fillId="0" borderId="0" xfId="0" applyNumberFormat="1" applyFont="1" applyFill="1" applyAlignment="1">
      <alignment horizontal="right"/>
    </xf>
    <xf numFmtId="180" fontId="2" fillId="0" borderId="0" xfId="67" applyNumberFormat="1" applyFont="1" applyFill="1" applyAlignment="1">
      <alignment horizontal="left" vertical="center"/>
    </xf>
    <xf numFmtId="0" fontId="0" fillId="0" borderId="1" xfId="67" applyFill="1" applyBorder="1" applyAlignment="1">
      <alignment horizontal="center" vertical="center"/>
    </xf>
    <xf numFmtId="180" fontId="1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0" fontId="4" fillId="2" borderId="2" xfId="0" applyNumberFormat="1" applyFont="1" applyFill="1" applyBorder="1" applyAlignment="1">
      <alignment vertical="center"/>
    </xf>
    <xf numFmtId="180" fontId="9" fillId="2" borderId="2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/>
    <xf numFmtId="180" fontId="9" fillId="0" borderId="2" xfId="0" applyNumberFormat="1" applyFont="1" applyFill="1" applyBorder="1" applyAlignment="1" applyProtection="1">
      <alignment horizontal="left" vertical="center"/>
    </xf>
    <xf numFmtId="3" fontId="9" fillId="2" borderId="2" xfId="0" applyNumberFormat="1" applyFont="1" applyFill="1" applyBorder="1" applyAlignment="1" applyProtection="1">
      <alignment vertical="center" wrapText="1"/>
    </xf>
    <xf numFmtId="180" fontId="16" fillId="0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/>
    <xf numFmtId="180" fontId="4" fillId="2" borderId="2" xfId="0" applyNumberFormat="1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right" vertical="center"/>
    </xf>
    <xf numFmtId="180" fontId="13" fillId="2" borderId="2" xfId="0" applyNumberFormat="1" applyFont="1" applyFill="1" applyBorder="1" applyAlignment="1">
      <alignment horizontal="right" vertical="center"/>
    </xf>
    <xf numFmtId="0" fontId="17" fillId="0" borderId="2" xfId="51" applyFont="1" applyFill="1" applyBorder="1">
      <alignment vertical="center"/>
    </xf>
    <xf numFmtId="180" fontId="17" fillId="0" borderId="2" xfId="51" applyNumberFormat="1" applyFont="1" applyFill="1" applyBorder="1">
      <alignment vertical="center"/>
    </xf>
    <xf numFmtId="0" fontId="0" fillId="0" borderId="0" xfId="65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1" fontId="19" fillId="0" borderId="0" xfId="1" applyNumberFormat="1" applyFont="1" applyFill="1" applyAlignment="1">
      <alignment vertical="center"/>
    </xf>
    <xf numFmtId="0" fontId="20" fillId="0" borderId="0" xfId="67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67" applyBorder="1" applyAlignment="1">
      <alignment horizontal="right" vertical="center"/>
    </xf>
    <xf numFmtId="181" fontId="5" fillId="0" borderId="0" xfId="1" applyNumberFormat="1" applyFont="1" applyBorder="1" applyAlignment="1">
      <alignment horizontal="left" vertical="center"/>
    </xf>
    <xf numFmtId="0" fontId="4" fillId="0" borderId="2" xfId="61" applyFont="1" applyFill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2" fontId="21" fillId="2" borderId="2" xfId="1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182" fontId="22" fillId="0" borderId="2" xfId="1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left" vertical="center" indent="1"/>
    </xf>
    <xf numFmtId="182" fontId="23" fillId="0" borderId="2" xfId="1" applyNumberFormat="1" applyFont="1" applyFill="1" applyBorder="1" applyAlignment="1">
      <alignment horizontal="center" vertical="center"/>
    </xf>
    <xf numFmtId="182" fontId="24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indent="1"/>
    </xf>
    <xf numFmtId="181" fontId="0" fillId="0" borderId="0" xfId="1" applyNumberFormat="1" applyFont="1" applyFill="1" applyBorder="1" applyAlignment="1"/>
    <xf numFmtId="0" fontId="19" fillId="0" borderId="0" xfId="0" applyFont="1" applyFill="1" applyBorder="1" applyAlignment="1">
      <alignment vertical="center"/>
    </xf>
    <xf numFmtId="0" fontId="5" fillId="2" borderId="0" xfId="51" applyFont="1" applyFill="1" applyBorder="1" applyAlignment="1">
      <alignment horizontal="left" vertical="center" wrapText="1"/>
    </xf>
    <xf numFmtId="181" fontId="19" fillId="0" borderId="0" xfId="1" applyNumberFormat="1" applyFont="1" applyFill="1" applyBorder="1" applyAlignment="1">
      <alignment vertical="center"/>
    </xf>
    <xf numFmtId="0" fontId="25" fillId="0" borderId="0" xfId="50" applyFont="1" applyFill="1" applyAlignment="1" applyProtection="1">
      <alignment vertical="center" wrapText="1"/>
      <protection locked="0"/>
    </xf>
    <xf numFmtId="0" fontId="25" fillId="0" borderId="0" xfId="50" applyFill="1" applyAlignment="1" applyProtection="1">
      <alignment vertical="center"/>
      <protection locked="0"/>
    </xf>
    <xf numFmtId="181" fontId="25" fillId="0" borderId="0" xfId="1" applyNumberFormat="1" applyFont="1" applyFill="1" applyAlignment="1" applyProtection="1">
      <alignment vertical="center"/>
      <protection locked="0"/>
    </xf>
    <xf numFmtId="0" fontId="26" fillId="0" borderId="0" xfId="51" applyFont="1" applyFill="1" applyBorder="1" applyAlignment="1">
      <alignment horizontal="center" vertical="center"/>
    </xf>
    <xf numFmtId="0" fontId="0" fillId="2" borderId="1" xfId="51" applyFill="1" applyBorder="1" applyAlignment="1">
      <alignment horizontal="center" vertical="center"/>
    </xf>
    <xf numFmtId="181" fontId="5" fillId="2" borderId="0" xfId="1" applyNumberFormat="1" applyFont="1" applyFill="1" applyBorder="1" applyAlignment="1">
      <alignment horizontal="left" vertical="center"/>
    </xf>
    <xf numFmtId="0" fontId="25" fillId="0" borderId="0" xfId="50" applyFill="1" applyAlignment="1" applyProtection="1">
      <alignment horizontal="left" vertical="center"/>
      <protection locked="0"/>
    </xf>
    <xf numFmtId="0" fontId="4" fillId="2" borderId="2" xfId="51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182" fontId="27" fillId="2" borderId="2" xfId="1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82" fontId="28" fillId="0" borderId="2" xfId="1" applyNumberFormat="1" applyFont="1" applyFill="1" applyBorder="1" applyAlignment="1">
      <alignment horizontal="center" vertical="center"/>
    </xf>
    <xf numFmtId="182" fontId="29" fillId="2" borderId="2" xfId="1" applyNumberFormat="1" applyFont="1" applyFill="1" applyBorder="1" applyAlignment="1">
      <alignment horizontal="center" vertical="center"/>
    </xf>
    <xf numFmtId="182" fontId="30" fillId="0" borderId="2" xfId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vertical="center"/>
    </xf>
    <xf numFmtId="182" fontId="31" fillId="0" borderId="2" xfId="1" applyNumberFormat="1" applyFont="1" applyFill="1" applyBorder="1" applyAlignment="1">
      <alignment horizontal="center" vertical="center"/>
    </xf>
    <xf numFmtId="182" fontId="28" fillId="0" borderId="2" xfId="1" applyNumberFormat="1" applyFont="1" applyFill="1" applyBorder="1" applyAlignment="1" applyProtection="1">
      <alignment horizontal="center" vertical="center"/>
    </xf>
    <xf numFmtId="0" fontId="19" fillId="0" borderId="0" xfId="51" applyFont="1" applyFill="1" applyAlignment="1">
      <alignment horizontal="left" vertical="center" wrapText="1"/>
    </xf>
    <xf numFmtId="0" fontId="5" fillId="0" borderId="0" xfId="51" applyFont="1" applyFill="1" applyAlignment="1">
      <alignment horizontal="left" vertical="center" wrapText="1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vertical="center"/>
    </xf>
    <xf numFmtId="179" fontId="19" fillId="0" borderId="0" xfId="51" applyNumberFormat="1" applyFont="1" applyFill="1" applyAlignment="1">
      <alignment vertical="center"/>
    </xf>
    <xf numFmtId="0" fontId="23" fillId="0" borderId="1" xfId="5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179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Fill="1" applyBorder="1" applyAlignment="1" applyProtection="1">
      <alignment horizontal="center" vertical="center"/>
    </xf>
    <xf numFmtId="183" fontId="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>
      <alignment horizontal="left" vertical="center"/>
    </xf>
    <xf numFmtId="183" fontId="28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 indent="1"/>
    </xf>
    <xf numFmtId="183" fontId="5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183" fontId="30" fillId="0" borderId="2" xfId="0" applyNumberFormat="1" applyFont="1" applyFill="1" applyBorder="1" applyAlignment="1">
      <alignment horizontal="center" vertical="center"/>
    </xf>
    <xf numFmtId="183" fontId="32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51" applyFill="1">
      <alignment vertical="center"/>
    </xf>
    <xf numFmtId="179" fontId="0" fillId="0" borderId="0" xfId="51" applyNumberFormat="1" applyFill="1">
      <alignment vertical="center"/>
    </xf>
    <xf numFmtId="10" fontId="0" fillId="0" borderId="0" xfId="51" applyNumberFormat="1" applyFill="1">
      <alignment vertical="center"/>
    </xf>
    <xf numFmtId="0" fontId="34" fillId="0" borderId="0" xfId="51" applyFont="1" applyFill="1" applyAlignment="1">
      <alignment horizontal="center" vertical="center"/>
    </xf>
    <xf numFmtId="179" fontId="34" fillId="0" borderId="0" xfId="51" applyNumberFormat="1" applyFont="1" applyFill="1" applyAlignment="1">
      <alignment horizontal="center" vertical="center"/>
    </xf>
    <xf numFmtId="10" fontId="34" fillId="0" borderId="0" xfId="51" applyNumberFormat="1" applyFont="1" applyFill="1" applyAlignment="1">
      <alignment horizontal="center" vertical="center"/>
    </xf>
    <xf numFmtId="0" fontId="23" fillId="0" borderId="1" xfId="67" applyFont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10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0" borderId="2" xfId="51" applyNumberFormat="1" applyFont="1" applyFill="1" applyBorder="1" applyAlignment="1">
      <alignment horizontal="center" vertical="center"/>
    </xf>
    <xf numFmtId="184" fontId="18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>
      <alignment horizontal="center" vertical="center"/>
    </xf>
    <xf numFmtId="0" fontId="4" fillId="0" borderId="2" xfId="55" applyFont="1" applyFill="1" applyBorder="1" applyAlignment="1" applyProtection="1">
      <alignment horizontal="left" vertical="center" wrapText="1"/>
      <protection locked="0"/>
    </xf>
    <xf numFmtId="0" fontId="4" fillId="0" borderId="6" xfId="55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vertical="center"/>
    </xf>
    <xf numFmtId="183" fontId="35" fillId="0" borderId="2" xfId="0" applyNumberFormat="1" applyFont="1" applyFill="1" applyBorder="1" applyAlignment="1">
      <alignment horizontal="center" vertical="center"/>
    </xf>
    <xf numFmtId="0" fontId="17" fillId="0" borderId="6" xfId="51" applyFont="1" applyFill="1" applyBorder="1">
      <alignment vertical="center"/>
    </xf>
    <xf numFmtId="183" fontId="35" fillId="0" borderId="6" xfId="0" applyNumberFormat="1" applyFont="1" applyFill="1" applyBorder="1" applyAlignment="1">
      <alignment horizontal="center" vertical="center"/>
    </xf>
    <xf numFmtId="183" fontId="35" fillId="0" borderId="2" xfId="0" applyNumberFormat="1" applyFont="1" applyFill="1" applyBorder="1" applyAlignment="1" applyProtection="1">
      <alignment horizontal="center" vertical="center"/>
    </xf>
    <xf numFmtId="183" fontId="35" fillId="0" borderId="6" xfId="0" applyNumberFormat="1" applyFont="1" applyFill="1" applyBorder="1" applyAlignment="1" applyProtection="1">
      <alignment horizontal="center" vertical="center"/>
    </xf>
    <xf numFmtId="183" fontId="29" fillId="0" borderId="2" xfId="5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vertical="center"/>
    </xf>
    <xf numFmtId="183" fontId="28" fillId="0" borderId="2" xfId="51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vertical="center"/>
    </xf>
    <xf numFmtId="183" fontId="37" fillId="0" borderId="2" xfId="0" applyNumberFormat="1" applyFont="1" applyFill="1" applyBorder="1" applyAlignment="1">
      <alignment horizontal="center" vertical="center"/>
    </xf>
    <xf numFmtId="183" fontId="38" fillId="0" borderId="2" xfId="51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 applyProtection="1">
      <alignment vertical="center"/>
    </xf>
    <xf numFmtId="0" fontId="9" fillId="0" borderId="6" xfId="51" applyFont="1" applyFill="1" applyBorder="1">
      <alignment vertical="center"/>
    </xf>
    <xf numFmtId="183" fontId="5" fillId="0" borderId="2" xfId="51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center" vertical="center"/>
    </xf>
    <xf numFmtId="0" fontId="17" fillId="2" borderId="2" xfId="51" applyFont="1" applyFill="1" applyBorder="1">
      <alignment vertical="center"/>
    </xf>
    <xf numFmtId="0" fontId="9" fillId="2" borderId="2" xfId="51" applyFont="1" applyFill="1" applyBorder="1">
      <alignment vertical="center"/>
    </xf>
    <xf numFmtId="0" fontId="0" fillId="0" borderId="2" xfId="51" applyFill="1" applyBorder="1">
      <alignment vertical="center"/>
    </xf>
    <xf numFmtId="10" fontId="38" fillId="0" borderId="2" xfId="51" applyNumberFormat="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left" vertical="center" wrapText="1"/>
    </xf>
    <xf numFmtId="0" fontId="39" fillId="0" borderId="0" xfId="67" applyFont="1" applyFill="1" applyAlignment="1">
      <alignment horizontal="left" vertical="center"/>
    </xf>
    <xf numFmtId="0" fontId="40" fillId="0" borderId="0" xfId="67" applyFont="1" applyFill="1" applyAlignment="1">
      <alignment horizontal="center" vertical="center"/>
    </xf>
    <xf numFmtId="177" fontId="4" fillId="0" borderId="0" xfId="52" applyNumberFormat="1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1" fillId="0" borderId="2" xfId="67" applyFont="1" applyFill="1" applyBorder="1" applyAlignment="1">
      <alignment horizontal="center" vertical="center"/>
    </xf>
    <xf numFmtId="179" fontId="42" fillId="0" borderId="2" xfId="67" applyNumberFormat="1" applyFont="1" applyBorder="1">
      <alignment vertical="center"/>
    </xf>
    <xf numFmtId="10" fontId="42" fillId="0" borderId="2" xfId="67" applyNumberFormat="1" applyFont="1" applyBorder="1" applyAlignment="1">
      <alignment horizontal="center" vertical="center"/>
    </xf>
    <xf numFmtId="0" fontId="41" fillId="0" borderId="2" xfId="52" applyFont="1" applyFill="1" applyBorder="1" applyAlignment="1">
      <alignment horizontal="left" vertical="center"/>
    </xf>
    <xf numFmtId="10" fontId="42" fillId="0" borderId="2" xfId="67" applyNumberFormat="1" applyFont="1" applyBorder="1">
      <alignment vertical="center"/>
    </xf>
    <xf numFmtId="179" fontId="42" fillId="0" borderId="2" xfId="67" applyNumberFormat="1" applyFont="1" applyFill="1" applyBorder="1">
      <alignment vertical="center"/>
    </xf>
    <xf numFmtId="0" fontId="17" fillId="0" borderId="2" xfId="67" applyFont="1" applyBorder="1">
      <alignment vertical="center"/>
    </xf>
    <xf numFmtId="179" fontId="8" fillId="0" borderId="2" xfId="67" applyNumberFormat="1" applyFont="1" applyFill="1" applyBorder="1">
      <alignment vertical="center"/>
    </xf>
    <xf numFmtId="179" fontId="8" fillId="0" borderId="2" xfId="67" applyNumberFormat="1" applyFont="1" applyBorder="1">
      <alignment vertical="center"/>
    </xf>
    <xf numFmtId="0" fontId="17" fillId="0" borderId="2" xfId="67" applyFont="1" applyBorder="1" applyAlignment="1">
      <alignment horizontal="left" vertical="center" indent="1"/>
    </xf>
    <xf numFmtId="0" fontId="16" fillId="0" borderId="2" xfId="60" applyFont="1" applyFill="1" applyBorder="1" applyAlignment="1">
      <alignment horizontal="left" vertical="center"/>
    </xf>
    <xf numFmtId="177" fontId="16" fillId="0" borderId="2" xfId="52" applyNumberFormat="1" applyFont="1" applyFill="1" applyBorder="1" applyAlignment="1">
      <alignment vertical="center"/>
    </xf>
    <xf numFmtId="0" fontId="17" fillId="0" borderId="2" xfId="67" applyFont="1" applyBorder="1" applyAlignment="1">
      <alignment horizontal="center" vertical="center"/>
    </xf>
    <xf numFmtId="0" fontId="42" fillId="0" borderId="2" xfId="67" applyFont="1" applyBorder="1">
      <alignment vertical="center"/>
    </xf>
    <xf numFmtId="0" fontId="0" fillId="0" borderId="2" xfId="0" applyBorder="1"/>
    <xf numFmtId="0" fontId="43" fillId="0" borderId="0" xfId="67" applyFont="1" applyBorder="1">
      <alignment vertical="center"/>
    </xf>
    <xf numFmtId="185" fontId="44" fillId="0" borderId="0" xfId="67" applyNumberFormat="1" applyFont="1" applyBorder="1" applyAlignment="1">
      <alignment horizontal="right" vertical="center"/>
    </xf>
    <xf numFmtId="0" fontId="1" fillId="0" borderId="0" xfId="60" applyFont="1" applyFill="1" applyAlignment="1">
      <alignment horizontal="right" vertical="center"/>
    </xf>
    <xf numFmtId="0" fontId="1" fillId="2" borderId="0" xfId="53" applyFont="1" applyFill="1" applyAlignment="1"/>
    <xf numFmtId="0" fontId="0" fillId="2" borderId="0" xfId="53" applyFill="1" applyAlignment="1"/>
    <xf numFmtId="179" fontId="0" fillId="2" borderId="0" xfId="53" applyNumberFormat="1" applyFill="1" applyAlignment="1">
      <alignment horizontal="center" vertical="center"/>
    </xf>
    <xf numFmtId="0" fontId="0" fillId="2" borderId="0" xfId="53" applyNumberFormat="1" applyFill="1" applyAlignment="1">
      <alignment horizontal="center" vertical="center"/>
    </xf>
    <xf numFmtId="176" fontId="0" fillId="2" borderId="0" xfId="53" applyNumberFormat="1" applyFill="1" applyAlignment="1">
      <alignment horizontal="center" vertical="center"/>
    </xf>
    <xf numFmtId="180" fontId="0" fillId="2" borderId="0" xfId="53" applyNumberFormat="1" applyFill="1" applyAlignment="1"/>
    <xf numFmtId="176" fontId="0" fillId="2" borderId="0" xfId="53" applyNumberFormat="1" applyFill="1" applyAlignment="1"/>
    <xf numFmtId="0" fontId="14" fillId="2" borderId="0" xfId="53" applyFont="1" applyFill="1" applyAlignment="1">
      <alignment horizontal="center" vertical="center"/>
    </xf>
    <xf numFmtId="179" fontId="14" fillId="2" borderId="0" xfId="53" applyNumberFormat="1" applyFont="1" applyFill="1" applyAlignment="1">
      <alignment horizontal="center" vertical="center"/>
    </xf>
    <xf numFmtId="0" fontId="14" fillId="2" borderId="0" xfId="53" applyNumberFormat="1" applyFont="1" applyFill="1" applyAlignment="1">
      <alignment horizontal="center" vertical="center"/>
    </xf>
    <xf numFmtId="0" fontId="23" fillId="2" borderId="1" xfId="53" applyFont="1" applyFill="1" applyBorder="1" applyAlignment="1">
      <alignment horizontal="center" vertical="center"/>
    </xf>
    <xf numFmtId="0" fontId="4" fillId="2" borderId="2" xfId="67" applyFont="1" applyFill="1" applyBorder="1" applyAlignment="1">
      <alignment horizontal="center" vertical="center"/>
    </xf>
    <xf numFmtId="179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0" applyFont="1" applyFill="1" applyBorder="1" applyAlignment="1" applyProtection="1">
      <alignment horizontal="center" vertical="center" wrapText="1"/>
      <protection locked="0"/>
    </xf>
    <xf numFmtId="176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179" fontId="7" fillId="2" borderId="2" xfId="53" applyNumberFormat="1" applyFont="1" applyFill="1" applyBorder="1" applyAlignment="1">
      <alignment horizontal="center" vertical="center"/>
    </xf>
    <xf numFmtId="0" fontId="7" fillId="2" borderId="2" xfId="53" applyNumberFormat="1" applyFont="1" applyFill="1" applyBorder="1" applyAlignment="1">
      <alignment horizontal="center" vertical="center"/>
    </xf>
    <xf numFmtId="10" fontId="4" fillId="2" borderId="2" xfId="58" applyNumberFormat="1" applyFont="1" applyFill="1" applyBorder="1" applyAlignment="1">
      <alignment horizontal="center" vertical="center"/>
    </xf>
    <xf numFmtId="176" fontId="7" fillId="2" borderId="2" xfId="53" applyNumberFormat="1" applyFont="1" applyFill="1" applyBorder="1" applyAlignment="1">
      <alignment horizontal="center" vertical="center"/>
    </xf>
    <xf numFmtId="180" fontId="4" fillId="2" borderId="2" xfId="53" applyNumberFormat="1" applyFont="1" applyFill="1" applyBorder="1" applyAlignment="1">
      <alignment vertical="center"/>
    </xf>
    <xf numFmtId="0" fontId="8" fillId="2" borderId="2" xfId="53" applyFont="1" applyFill="1" applyBorder="1">
      <alignment vertical="center"/>
    </xf>
    <xf numFmtId="179" fontId="9" fillId="2" borderId="2" xfId="0" applyNumberFormat="1" applyFont="1" applyFill="1" applyBorder="1" applyAlignment="1" applyProtection="1">
      <alignment horizontal="center" vertical="center"/>
    </xf>
    <xf numFmtId="0" fontId="13" fillId="2" borderId="2" xfId="59" applyNumberFormat="1" applyFont="1" applyFill="1" applyBorder="1" applyAlignment="1">
      <alignment horizontal="center" vertical="center"/>
    </xf>
    <xf numFmtId="176" fontId="13" fillId="2" borderId="2" xfId="59" applyNumberFormat="1" applyFont="1" applyFill="1" applyBorder="1" applyAlignment="1">
      <alignment horizontal="center" vertical="center"/>
    </xf>
    <xf numFmtId="179" fontId="13" fillId="2" borderId="2" xfId="59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179" fontId="1" fillId="2" borderId="2" xfId="59" applyNumberFormat="1" applyFont="1" applyFill="1" applyBorder="1" applyAlignment="1">
      <alignment horizontal="center" vertical="center"/>
    </xf>
    <xf numFmtId="0" fontId="1" fillId="2" borderId="2" xfId="59" applyNumberFormat="1" applyFont="1" applyFill="1" applyBorder="1" applyAlignment="1">
      <alignment horizontal="center" vertical="center"/>
    </xf>
    <xf numFmtId="176" fontId="1" fillId="2" borderId="2" xfId="59" applyNumberFormat="1" applyFont="1" applyFill="1" applyBorder="1" applyAlignment="1">
      <alignment horizontal="center" vertical="center"/>
    </xf>
    <xf numFmtId="0" fontId="0" fillId="2" borderId="2" xfId="53" applyFill="1" applyBorder="1">
      <alignment vertical="center"/>
    </xf>
    <xf numFmtId="0" fontId="1" fillId="2" borderId="2" xfId="53" applyFont="1" applyFill="1" applyBorder="1" applyAlignment="1"/>
    <xf numFmtId="0" fontId="23" fillId="2" borderId="2" xfId="67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76" fontId="0" fillId="2" borderId="2" xfId="53" applyNumberFormat="1" applyFill="1" applyBorder="1" applyAlignment="1">
      <alignment horizontal="center" vertical="center"/>
    </xf>
    <xf numFmtId="0" fontId="0" fillId="2" borderId="2" xfId="53" applyFill="1" applyBorder="1" applyAlignment="1"/>
    <xf numFmtId="179" fontId="0" fillId="2" borderId="2" xfId="53" applyNumberFormat="1" applyFill="1" applyBorder="1" applyAlignment="1">
      <alignment horizontal="center" vertical="center"/>
    </xf>
    <xf numFmtId="0" fontId="0" fillId="2" borderId="2" xfId="53" applyNumberFormat="1" applyFill="1" applyBorder="1" applyAlignment="1">
      <alignment horizontal="center" vertical="center"/>
    </xf>
    <xf numFmtId="0" fontId="5" fillId="2" borderId="0" xfId="53" applyFont="1" applyFill="1" applyAlignment="1">
      <alignment horizontal="left" vertical="center" wrapText="1"/>
    </xf>
    <xf numFmtId="10" fontId="1" fillId="2" borderId="2" xfId="53" applyNumberFormat="1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/>
    </xf>
    <xf numFmtId="0" fontId="45" fillId="0" borderId="0" xfId="58" applyFont="1" applyFill="1"/>
    <xf numFmtId="0" fontId="1" fillId="0" borderId="0" xfId="58" applyFont="1" applyFill="1"/>
    <xf numFmtId="180" fontId="1" fillId="0" borderId="0" xfId="58" applyNumberFormat="1" applyFont="1" applyFill="1" applyAlignment="1">
      <alignment vertical="center"/>
    </xf>
    <xf numFmtId="179" fontId="1" fillId="0" borderId="0" xfId="58" applyNumberFormat="1" applyFont="1" applyFill="1" applyAlignment="1">
      <alignment horizontal="right" vertical="center"/>
    </xf>
    <xf numFmtId="0" fontId="46" fillId="0" borderId="0" xfId="67" applyFont="1" applyFill="1" applyAlignment="1">
      <alignment horizontal="left" vertical="center"/>
    </xf>
    <xf numFmtId="0" fontId="47" fillId="0" borderId="0" xfId="67" applyFont="1" applyFill="1" applyAlignment="1">
      <alignment horizontal="center" vertical="center"/>
    </xf>
    <xf numFmtId="0" fontId="48" fillId="0" borderId="0" xfId="67" applyFont="1" applyFill="1" applyBorder="1" applyAlignment="1">
      <alignment horizontal="center" vertical="center"/>
    </xf>
    <xf numFmtId="179" fontId="24" fillId="0" borderId="0" xfId="67" applyNumberFormat="1" applyFont="1" applyFill="1" applyBorder="1" applyAlignment="1">
      <alignment horizontal="left" vertical="center"/>
    </xf>
    <xf numFmtId="179" fontId="4" fillId="0" borderId="2" xfId="58" applyNumberFormat="1" applyFont="1" applyFill="1" applyBorder="1" applyAlignment="1">
      <alignment horizontal="center" vertical="center"/>
    </xf>
    <xf numFmtId="0" fontId="49" fillId="3" borderId="6" xfId="58" applyFont="1" applyFill="1" applyBorder="1" applyAlignment="1">
      <alignment vertical="center"/>
    </xf>
    <xf numFmtId="0" fontId="49" fillId="3" borderId="7" xfId="58" applyFont="1" applyFill="1" applyBorder="1" applyAlignment="1">
      <alignment vertical="center"/>
    </xf>
    <xf numFmtId="183" fontId="32" fillId="3" borderId="8" xfId="0" applyNumberFormat="1" applyFont="1" applyFill="1" applyBorder="1" applyAlignment="1" applyProtection="1">
      <alignment horizontal="center" vertical="center"/>
    </xf>
    <xf numFmtId="0" fontId="50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indent="1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indent="2"/>
    </xf>
    <xf numFmtId="0" fontId="9" fillId="0" borderId="2" xfId="0" applyNumberFormat="1" applyFont="1" applyFill="1" applyBorder="1" applyAlignment="1" applyProtection="1">
      <alignment horizontal="left" vertical="center"/>
    </xf>
    <xf numFmtId="180" fontId="1" fillId="0" borderId="0" xfId="58" applyNumberFormat="1" applyFont="1" applyFill="1"/>
    <xf numFmtId="0" fontId="50" fillId="4" borderId="2" xfId="0" applyNumberFormat="1" applyFont="1" applyFill="1" applyBorder="1" applyAlignment="1" applyProtection="1">
      <alignment horizontal="left" vertical="center"/>
    </xf>
    <xf numFmtId="183" fontId="28" fillId="4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indent="1"/>
    </xf>
    <xf numFmtId="0" fontId="12" fillId="0" borderId="2" xfId="0" applyNumberFormat="1" applyFont="1" applyFill="1" applyBorder="1" applyAlignment="1" applyProtection="1">
      <alignment horizontal="left" vertical="center" indent="2"/>
    </xf>
    <xf numFmtId="183" fontId="33" fillId="0" borderId="2" xfId="0" applyNumberFormat="1" applyFont="1" applyFill="1" applyBorder="1" applyAlignment="1">
      <alignment horizontal="center" vertical="center"/>
    </xf>
    <xf numFmtId="0" fontId="1" fillId="2" borderId="0" xfId="64" applyFont="1" applyFill="1" applyAlignment="1">
      <alignment vertical="center"/>
    </xf>
    <xf numFmtId="179" fontId="1" fillId="2" borderId="0" xfId="64" applyNumberFormat="1" applyFont="1" applyFill="1"/>
    <xf numFmtId="0" fontId="1" fillId="2" borderId="0" xfId="64" applyNumberFormat="1" applyFont="1" applyFill="1"/>
    <xf numFmtId="176" fontId="1" fillId="2" borderId="0" xfId="64" applyNumberFormat="1" applyFont="1" applyFill="1"/>
    <xf numFmtId="180" fontId="1" fillId="2" borderId="0" xfId="64" applyNumberFormat="1" applyFont="1" applyFill="1" applyAlignment="1">
      <alignment horizontal="left" vertical="center"/>
    </xf>
    <xf numFmtId="179" fontId="1" fillId="0" borderId="0" xfId="64" applyNumberFormat="1" applyFont="1" applyFill="1"/>
    <xf numFmtId="0" fontId="1" fillId="2" borderId="0" xfId="64" applyFont="1" applyFill="1"/>
    <xf numFmtId="179" fontId="2" fillId="2" borderId="0" xfId="67" applyNumberFormat="1" applyFont="1" applyFill="1" applyAlignment="1">
      <alignment horizontal="left" vertical="center"/>
    </xf>
    <xf numFmtId="179" fontId="2" fillId="0" borderId="0" xfId="67" applyNumberFormat="1" applyFont="1" applyFill="1" applyAlignment="1">
      <alignment horizontal="left" vertical="center"/>
    </xf>
    <xf numFmtId="0" fontId="0" fillId="2" borderId="1" xfId="67" applyFill="1" applyBorder="1" applyAlignment="1">
      <alignment horizontal="center" vertical="center"/>
    </xf>
    <xf numFmtId="179" fontId="0" fillId="2" borderId="0" xfId="67" applyNumberFormat="1" applyFill="1" applyBorder="1" applyAlignment="1">
      <alignment horizontal="center" vertical="center"/>
    </xf>
    <xf numFmtId="3" fontId="51" fillId="2" borderId="0" xfId="0" applyNumberFormat="1" applyFont="1" applyFill="1" applyAlignment="1" applyProtection="1">
      <alignment horizontal="left" vertical="center"/>
    </xf>
    <xf numFmtId="0" fontId="4" fillId="2" borderId="2" xfId="64" applyFont="1" applyFill="1" applyBorder="1" applyAlignment="1">
      <alignment horizontal="center" vertical="center"/>
    </xf>
    <xf numFmtId="183" fontId="28" fillId="2" borderId="2" xfId="67" applyNumberFormat="1" applyFont="1" applyFill="1" applyBorder="1" applyAlignment="1">
      <alignment horizontal="center" vertical="center"/>
    </xf>
    <xf numFmtId="183" fontId="7" fillId="2" borderId="2" xfId="64" applyNumberFormat="1" applyFont="1" applyFill="1" applyBorder="1" applyAlignment="1">
      <alignment horizontal="center" vertical="center"/>
    </xf>
    <xf numFmtId="0" fontId="4" fillId="2" borderId="2" xfId="64" applyFont="1" applyFill="1" applyBorder="1" applyAlignment="1">
      <alignment horizontal="left" vertical="center"/>
    </xf>
    <xf numFmtId="0" fontId="8" fillId="2" borderId="2" xfId="67" applyFont="1" applyFill="1" applyBorder="1" applyAlignment="1">
      <alignment vertical="center"/>
    </xf>
    <xf numFmtId="183" fontId="5" fillId="2" borderId="2" xfId="67" applyNumberFormat="1" applyFont="1" applyFill="1" applyBorder="1" applyAlignment="1">
      <alignment horizontal="center" vertical="center"/>
    </xf>
    <xf numFmtId="3" fontId="48" fillId="0" borderId="2" xfId="57" applyNumberFormat="1" applyFont="1" applyFill="1" applyBorder="1" applyAlignment="1" applyProtection="1">
      <alignment horizontal="left" vertical="center"/>
    </xf>
    <xf numFmtId="0" fontId="8" fillId="2" borderId="2" xfId="67" applyFont="1" applyFill="1" applyBorder="1">
      <alignment vertical="center"/>
    </xf>
    <xf numFmtId="183" fontId="19" fillId="2" borderId="2" xfId="0" applyNumberFormat="1" applyFont="1" applyFill="1" applyBorder="1" applyAlignment="1" applyProtection="1">
      <alignment horizontal="center" vertical="center"/>
    </xf>
    <xf numFmtId="0" fontId="8" fillId="2" borderId="2" xfId="67" applyFont="1" applyFill="1" applyBorder="1" applyAlignment="1">
      <alignment horizontal="left" vertical="center"/>
    </xf>
    <xf numFmtId="0" fontId="48" fillId="0" borderId="2" xfId="57" applyFont="1" applyFill="1" applyBorder="1" applyAlignment="1">
      <alignment horizontal="left" vertical="center"/>
    </xf>
    <xf numFmtId="183" fontId="15" fillId="2" borderId="2" xfId="0" applyNumberFormat="1" applyFont="1" applyFill="1" applyBorder="1" applyAlignment="1">
      <alignment horizontal="center" vertical="center"/>
    </xf>
    <xf numFmtId="183" fontId="15" fillId="0" borderId="2" xfId="64" applyNumberFormat="1" applyFont="1" applyFill="1" applyBorder="1" applyAlignment="1">
      <alignment horizontal="center" vertical="center"/>
    </xf>
    <xf numFmtId="183" fontId="15" fillId="2" borderId="2" xfId="64" applyNumberFormat="1" applyFont="1" applyFill="1" applyBorder="1" applyAlignment="1">
      <alignment horizontal="center" vertical="center"/>
    </xf>
    <xf numFmtId="183" fontId="15" fillId="2" borderId="2" xfId="64" applyNumberFormat="1" applyFont="1" applyFill="1" applyBorder="1" applyAlignment="1">
      <alignment horizontal="right" vertical="center"/>
    </xf>
    <xf numFmtId="183" fontId="15" fillId="2" borderId="2" xfId="64" applyNumberFormat="1" applyFont="1" applyFill="1" applyBorder="1" applyAlignment="1">
      <alignment horizontal="right"/>
    </xf>
    <xf numFmtId="0" fontId="17" fillId="2" borderId="2" xfId="51" applyFont="1" applyFill="1" applyBorder="1" applyAlignment="1">
      <alignment horizontal="left" vertical="center" wrapText="1"/>
    </xf>
    <xf numFmtId="183" fontId="15" fillId="0" borderId="2" xfId="64" applyNumberFormat="1" applyFont="1" applyFill="1" applyBorder="1" applyAlignment="1">
      <alignment horizontal="right" vertical="center"/>
    </xf>
    <xf numFmtId="0" fontId="1" fillId="2" borderId="2" xfId="64" applyFont="1" applyFill="1" applyBorder="1"/>
    <xf numFmtId="183" fontId="1" fillId="2" borderId="2" xfId="64" applyNumberFormat="1" applyFont="1" applyFill="1" applyBorder="1"/>
    <xf numFmtId="183" fontId="1" fillId="0" borderId="2" xfId="64" applyNumberFormat="1" applyFont="1" applyFill="1" applyBorder="1"/>
    <xf numFmtId="0" fontId="5" fillId="2" borderId="0" xfId="67" applyFont="1" applyFill="1" applyAlignment="1">
      <alignment horizontal="left" vertical="center" wrapText="1"/>
    </xf>
    <xf numFmtId="176" fontId="2" fillId="2" borderId="0" xfId="67" applyNumberFormat="1" applyFont="1" applyFill="1" applyAlignment="1">
      <alignment horizontal="left" vertical="center"/>
    </xf>
    <xf numFmtId="183" fontId="28" fillId="2" borderId="2" xfId="67" applyNumberFormat="1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2"/>
    </xf>
    <xf numFmtId="179" fontId="52" fillId="2" borderId="0" xfId="0" applyNumberFormat="1" applyFont="1" applyFill="1" applyAlignment="1">
      <alignment horizontal="right" vertical="center"/>
    </xf>
    <xf numFmtId="0" fontId="2" fillId="0" borderId="0" xfId="67" applyFont="1" applyFill="1" applyAlignment="1">
      <alignment vertical="center"/>
    </xf>
    <xf numFmtId="179" fontId="2" fillId="0" borderId="0" xfId="67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3" fillId="0" borderId="1" xfId="67" applyFont="1" applyFill="1" applyBorder="1" applyAlignment="1">
      <alignment horizontal="left" vertical="center"/>
    </xf>
    <xf numFmtId="0" fontId="4" fillId="0" borderId="2" xfId="61" applyFont="1" applyFill="1" applyBorder="1" applyAlignment="1">
      <alignment horizontal="left" vertical="center" indent="2"/>
    </xf>
    <xf numFmtId="179" fontId="53" fillId="2" borderId="2" xfId="61" applyNumberFormat="1" applyFont="1" applyFill="1" applyBorder="1" applyAlignment="1">
      <alignment horizontal="right" vertical="center"/>
    </xf>
    <xf numFmtId="0" fontId="54" fillId="0" borderId="2" xfId="55" applyFont="1" applyFill="1" applyBorder="1" applyAlignment="1" applyProtection="1">
      <alignment horizontal="left" vertical="center" wrapText="1" indent="2"/>
      <protection locked="0"/>
    </xf>
    <xf numFmtId="183" fontId="27" fillId="0" borderId="2" xfId="0" applyNumberFormat="1" applyFont="1" applyFill="1" applyBorder="1" applyAlignment="1" applyProtection="1">
      <alignment horizontal="right" vertical="center"/>
    </xf>
    <xf numFmtId="0" fontId="50" fillId="5" borderId="2" xfId="0" applyNumberFormat="1" applyFont="1" applyFill="1" applyBorder="1" applyAlignment="1" applyProtection="1">
      <alignment horizontal="left" vertical="center"/>
    </xf>
    <xf numFmtId="183" fontId="50" fillId="5" borderId="2" xfId="0" applyNumberFormat="1" applyFont="1" applyFill="1" applyBorder="1" applyAlignment="1" applyProtection="1">
      <alignment horizontal="right" vertical="center"/>
    </xf>
    <xf numFmtId="183" fontId="50" fillId="0" borderId="2" xfId="0" applyNumberFormat="1" applyFont="1" applyFill="1" applyBorder="1" applyAlignment="1" applyProtection="1">
      <alignment horizontal="righ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83" fontId="19" fillId="0" borderId="2" xfId="0" applyNumberFormat="1" applyFont="1" applyFill="1" applyBorder="1" applyAlignment="1" applyProtection="1">
      <alignment horizontal="right" vertical="center"/>
    </xf>
    <xf numFmtId="0" fontId="5" fillId="0" borderId="3" xfId="67" applyFont="1" applyFill="1" applyBorder="1" applyAlignment="1">
      <alignment vertical="center" wrapText="1"/>
    </xf>
    <xf numFmtId="0" fontId="0" fillId="0" borderId="0" xfId="67" applyFill="1" applyAlignment="1">
      <alignment horizontal="left" vertical="center"/>
    </xf>
    <xf numFmtId="0" fontId="0" fillId="0" borderId="0" xfId="67" applyFill="1">
      <alignment vertical="center"/>
    </xf>
    <xf numFmtId="179" fontId="0" fillId="0" borderId="0" xfId="67" applyNumberFormat="1" applyFill="1">
      <alignment vertical="center"/>
    </xf>
    <xf numFmtId="0" fontId="0" fillId="0" borderId="0" xfId="67" applyNumberFormat="1" applyFill="1">
      <alignment vertical="center"/>
    </xf>
    <xf numFmtId="10" fontId="0" fillId="0" borderId="0" xfId="67" applyNumberFormat="1" applyFill="1">
      <alignment vertical="center"/>
    </xf>
    <xf numFmtId="0" fontId="55" fillId="0" borderId="0" xfId="67" applyFont="1" applyFill="1" applyAlignment="1">
      <alignment horizontal="center" vertical="center"/>
    </xf>
    <xf numFmtId="0" fontId="56" fillId="0" borderId="0" xfId="67" applyFont="1" applyFill="1" applyAlignment="1">
      <alignment horizontal="center" vertical="center"/>
    </xf>
    <xf numFmtId="179" fontId="56" fillId="0" borderId="0" xfId="67" applyNumberFormat="1" applyFont="1" applyFill="1" applyAlignment="1">
      <alignment horizontal="center" vertical="center"/>
    </xf>
    <xf numFmtId="0" fontId="56" fillId="0" borderId="0" xfId="67" applyNumberFormat="1" applyFont="1" applyFill="1" applyAlignment="1">
      <alignment horizontal="center" vertical="center"/>
    </xf>
    <xf numFmtId="10" fontId="56" fillId="0" borderId="0" xfId="67" applyNumberFormat="1" applyFont="1" applyFill="1" applyAlignment="1">
      <alignment horizontal="center" vertical="center"/>
    </xf>
    <xf numFmtId="10" fontId="57" fillId="2" borderId="0" xfId="51" applyNumberFormat="1" applyFont="1" applyFill="1" applyAlignment="1">
      <alignment horizontal="center" vertical="center"/>
    </xf>
    <xf numFmtId="10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2" borderId="2" xfId="51" applyNumberFormat="1" applyFont="1" applyFill="1" applyBorder="1">
      <alignment vertical="center"/>
    </xf>
    <xf numFmtId="183" fontId="31" fillId="2" borderId="2" xfId="51" applyNumberFormat="1" applyFont="1" applyFill="1" applyBorder="1" applyAlignment="1">
      <alignment horizontal="center" vertical="center"/>
    </xf>
    <xf numFmtId="183" fontId="58" fillId="2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0" borderId="2" xfId="51" applyNumberFormat="1" applyFont="1" applyFill="1" applyBorder="1">
      <alignment vertical="center"/>
    </xf>
    <xf numFmtId="0" fontId="4" fillId="2" borderId="2" xfId="55" applyFont="1" applyFill="1" applyBorder="1" applyAlignment="1" applyProtection="1">
      <alignment horizontal="left" vertical="center" wrapText="1"/>
      <protection locked="0"/>
    </xf>
    <xf numFmtId="0" fontId="59" fillId="0" borderId="2" xfId="51" applyFont="1" applyFill="1" applyBorder="1">
      <alignment vertical="center"/>
    </xf>
    <xf numFmtId="183" fontId="60" fillId="0" borderId="2" xfId="51" applyNumberFormat="1" applyFont="1" applyFill="1" applyBorder="1" applyAlignment="1">
      <alignment horizontal="right" vertical="center"/>
    </xf>
    <xf numFmtId="183" fontId="61" fillId="0" borderId="2" xfId="51" applyNumberFormat="1" applyFont="1" applyFill="1" applyBorder="1" applyAlignment="1">
      <alignment horizontal="right" vertical="center"/>
    </xf>
    <xf numFmtId="183" fontId="38" fillId="2" borderId="2" xfId="51" applyNumberFormat="1" applyFont="1" applyFill="1" applyBorder="1" applyAlignment="1">
      <alignment horizontal="right" vertical="center"/>
    </xf>
    <xf numFmtId="183" fontId="38" fillId="0" borderId="2" xfId="51" applyNumberFormat="1" applyFont="1" applyFill="1" applyBorder="1" applyAlignment="1">
      <alignment horizontal="right" vertical="center"/>
    </xf>
    <xf numFmtId="0" fontId="48" fillId="0" borderId="2" xfId="64" applyFont="1" applyFill="1" applyBorder="1" applyAlignment="1">
      <alignment vertical="center"/>
    </xf>
    <xf numFmtId="183" fontId="48" fillId="0" borderId="2" xfId="64" applyNumberFormat="1" applyFont="1" applyFill="1" applyBorder="1" applyAlignment="1">
      <alignment vertical="center"/>
    </xf>
    <xf numFmtId="183" fontId="59" fillId="0" borderId="2" xfId="51" applyNumberFormat="1" applyFont="1" applyFill="1" applyBorder="1" applyAlignment="1">
      <alignment horizontal="right" vertical="center"/>
    </xf>
    <xf numFmtId="183" fontId="5" fillId="2" borderId="2" xfId="67" applyNumberFormat="1" applyFont="1" applyFill="1" applyBorder="1">
      <alignment vertical="center"/>
    </xf>
    <xf numFmtId="183" fontId="48" fillId="0" borderId="2" xfId="64" applyNumberFormat="1" applyFont="1" applyFill="1" applyBorder="1" applyAlignment="1" applyProtection="1">
      <alignment vertical="center"/>
    </xf>
    <xf numFmtId="183" fontId="62" fillId="0" borderId="2" xfId="64" applyNumberFormat="1" applyFont="1" applyFill="1" applyBorder="1" applyAlignment="1">
      <alignment vertical="center"/>
    </xf>
    <xf numFmtId="183" fontId="7" fillId="0" borderId="2" xfId="64" applyNumberFormat="1" applyFont="1" applyFill="1" applyBorder="1" applyAlignment="1">
      <alignment vertical="center"/>
    </xf>
    <xf numFmtId="183" fontId="0" fillId="0" borderId="2" xfId="51" applyNumberFormat="1" applyFont="1" applyFill="1" applyBorder="1">
      <alignment vertical="center"/>
    </xf>
    <xf numFmtId="0" fontId="59" fillId="0" borderId="2" xfId="51" applyFont="1" applyFill="1" applyBorder="1" applyAlignment="1">
      <alignment vertical="center" wrapText="1"/>
    </xf>
    <xf numFmtId="0" fontId="0" fillId="0" borderId="2" xfId="51" applyFont="1" applyFill="1" applyBorder="1">
      <alignment vertical="center"/>
    </xf>
    <xf numFmtId="183" fontId="5" fillId="2" borderId="2" xfId="51" applyNumberFormat="1" applyFont="1" applyFill="1" applyBorder="1">
      <alignment vertical="center"/>
    </xf>
    <xf numFmtId="183" fontId="5" fillId="0" borderId="2" xfId="67" applyNumberFormat="1" applyFont="1" applyFill="1" applyBorder="1">
      <alignment vertical="center"/>
    </xf>
    <xf numFmtId="0" fontId="0" fillId="2" borderId="2" xfId="67" applyFill="1" applyBorder="1">
      <alignment vertical="center"/>
    </xf>
    <xf numFmtId="183" fontId="0" fillId="2" borderId="2" xfId="51" applyNumberFormat="1" applyFill="1" applyBorder="1">
      <alignment vertical="center"/>
    </xf>
    <xf numFmtId="183" fontId="0" fillId="2" borderId="2" xfId="67" applyNumberFormat="1" applyFill="1" applyBorder="1">
      <alignment vertical="center"/>
    </xf>
    <xf numFmtId="183" fontId="5" fillId="0" borderId="2" xfId="67" applyNumberFormat="1" applyFont="1" applyFill="1" applyBorder="1" applyAlignment="1">
      <alignment horizontal="right" vertical="center"/>
    </xf>
    <xf numFmtId="183" fontId="38" fillId="0" borderId="2" xfId="51" applyNumberFormat="1" applyFont="1" applyFill="1" applyBorder="1">
      <alignment vertical="center"/>
    </xf>
    <xf numFmtId="0" fontId="5" fillId="2" borderId="3" xfId="67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2007人代会数据 2" xfId="50"/>
    <cellStyle name="常规 2 3 2" xfId="51"/>
    <cellStyle name="常规 10 2" xfId="52"/>
    <cellStyle name="常规 2 2 3" xfId="53"/>
    <cellStyle name="常规 2 9" xfId="54"/>
    <cellStyle name="常规 9" xfId="55"/>
    <cellStyle name="常规 6 2" xfId="56"/>
    <cellStyle name="常规 11" xfId="57"/>
    <cellStyle name="常规 3 3" xfId="58"/>
    <cellStyle name="千位分隔[0] 3 2" xfId="59"/>
    <cellStyle name="常规 3 2 2" xfId="60"/>
    <cellStyle name="常规 4" xfId="61"/>
    <cellStyle name="常规 7" xfId="62"/>
    <cellStyle name="千位分隔[0] 2" xfId="63"/>
    <cellStyle name="常规 3" xfId="64"/>
    <cellStyle name="常规 3 4" xfId="65"/>
    <cellStyle name="常规 3 5" xfId="66"/>
    <cellStyle name="常规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abSelected="1" workbookViewId="0">
      <selection activeCell="O19" sqref="O19"/>
    </sheetView>
  </sheetViews>
  <sheetFormatPr defaultColWidth="9" defaultRowHeight="13.5"/>
  <cols>
    <col min="1" max="1" width="32.125" style="330" customWidth="1"/>
    <col min="2" max="3" width="11.5083333333333" style="331" customWidth="1"/>
    <col min="4" max="4" width="11.5083333333333" style="332" customWidth="1"/>
    <col min="5" max="5" width="11.5083333333333" style="333" customWidth="1"/>
    <col min="6" max="6" width="27.625" style="330" customWidth="1"/>
    <col min="7" max="8" width="11.5083333333333" style="331" customWidth="1"/>
    <col min="9" max="9" width="11.5083333333333" style="330" customWidth="1"/>
    <col min="10" max="10" width="11.5083333333333" style="333" customWidth="1"/>
    <col min="11" max="250" width="9" style="330"/>
    <col min="251" max="251" width="4.875" style="330" customWidth="1"/>
    <col min="252" max="252" width="30.625" style="330" customWidth="1"/>
    <col min="253" max="253" width="17" style="330" customWidth="1"/>
    <col min="254" max="254" width="13.5" style="330" customWidth="1"/>
    <col min="255" max="255" width="32.125" style="330" customWidth="1"/>
    <col min="256" max="256" width="15.5" style="330" customWidth="1"/>
    <col min="257" max="257" width="12.25" style="330" customWidth="1"/>
    <col min="258" max="506" width="9" style="330"/>
    <col min="507" max="507" width="4.875" style="330" customWidth="1"/>
    <col min="508" max="508" width="30.625" style="330" customWidth="1"/>
    <col min="509" max="509" width="17" style="330" customWidth="1"/>
    <col min="510" max="510" width="13.5" style="330" customWidth="1"/>
    <col min="511" max="511" width="32.125" style="330" customWidth="1"/>
    <col min="512" max="512" width="15.5" style="330" customWidth="1"/>
    <col min="513" max="513" width="12.25" style="330" customWidth="1"/>
    <col min="514" max="762" width="9" style="330"/>
    <col min="763" max="763" width="4.875" style="330" customWidth="1"/>
    <col min="764" max="764" width="30.625" style="330" customWidth="1"/>
    <col min="765" max="765" width="17" style="330" customWidth="1"/>
    <col min="766" max="766" width="13.5" style="330" customWidth="1"/>
    <col min="767" max="767" width="32.125" style="330" customWidth="1"/>
    <col min="768" max="768" width="15.5" style="330" customWidth="1"/>
    <col min="769" max="769" width="12.25" style="330" customWidth="1"/>
    <col min="770" max="1018" width="9" style="330"/>
    <col min="1019" max="1019" width="4.875" style="330" customWidth="1"/>
    <col min="1020" max="1020" width="30.625" style="330" customWidth="1"/>
    <col min="1021" max="1021" width="17" style="330" customWidth="1"/>
    <col min="1022" max="1022" width="13.5" style="330" customWidth="1"/>
    <col min="1023" max="1023" width="32.125" style="330" customWidth="1"/>
    <col min="1024" max="1024" width="15.5" style="330" customWidth="1"/>
    <col min="1025" max="1025" width="12.25" style="330" customWidth="1"/>
    <col min="1026" max="1274" width="9" style="330"/>
    <col min="1275" max="1275" width="4.875" style="330" customWidth="1"/>
    <col min="1276" max="1276" width="30.625" style="330" customWidth="1"/>
    <col min="1277" max="1277" width="17" style="330" customWidth="1"/>
    <col min="1278" max="1278" width="13.5" style="330" customWidth="1"/>
    <col min="1279" max="1279" width="32.125" style="330" customWidth="1"/>
    <col min="1280" max="1280" width="15.5" style="330" customWidth="1"/>
    <col min="1281" max="1281" width="12.25" style="330" customWidth="1"/>
    <col min="1282" max="1530" width="9" style="330"/>
    <col min="1531" max="1531" width="4.875" style="330" customWidth="1"/>
    <col min="1532" max="1532" width="30.625" style="330" customWidth="1"/>
    <col min="1533" max="1533" width="17" style="330" customWidth="1"/>
    <col min="1534" max="1534" width="13.5" style="330" customWidth="1"/>
    <col min="1535" max="1535" width="32.125" style="330" customWidth="1"/>
    <col min="1536" max="1536" width="15.5" style="330" customWidth="1"/>
    <col min="1537" max="1537" width="12.25" style="330" customWidth="1"/>
    <col min="1538" max="1786" width="9" style="330"/>
    <col min="1787" max="1787" width="4.875" style="330" customWidth="1"/>
    <col min="1788" max="1788" width="30.625" style="330" customWidth="1"/>
    <col min="1789" max="1789" width="17" style="330" customWidth="1"/>
    <col min="1790" max="1790" width="13.5" style="330" customWidth="1"/>
    <col min="1791" max="1791" width="32.125" style="330" customWidth="1"/>
    <col min="1792" max="1792" width="15.5" style="330" customWidth="1"/>
    <col min="1793" max="1793" width="12.25" style="330" customWidth="1"/>
    <col min="1794" max="2042" width="9" style="330"/>
    <col min="2043" max="2043" width="4.875" style="330" customWidth="1"/>
    <col min="2044" max="2044" width="30.625" style="330" customWidth="1"/>
    <col min="2045" max="2045" width="17" style="330" customWidth="1"/>
    <col min="2046" max="2046" width="13.5" style="330" customWidth="1"/>
    <col min="2047" max="2047" width="32.125" style="330" customWidth="1"/>
    <col min="2048" max="2048" width="15.5" style="330" customWidth="1"/>
    <col min="2049" max="2049" width="12.25" style="330" customWidth="1"/>
    <col min="2050" max="2298" width="9" style="330"/>
    <col min="2299" max="2299" width="4.875" style="330" customWidth="1"/>
    <col min="2300" max="2300" width="30.625" style="330" customWidth="1"/>
    <col min="2301" max="2301" width="17" style="330" customWidth="1"/>
    <col min="2302" max="2302" width="13.5" style="330" customWidth="1"/>
    <col min="2303" max="2303" width="32.125" style="330" customWidth="1"/>
    <col min="2304" max="2304" width="15.5" style="330" customWidth="1"/>
    <col min="2305" max="2305" width="12.25" style="330" customWidth="1"/>
    <col min="2306" max="2554" width="9" style="330"/>
    <col min="2555" max="2555" width="4.875" style="330" customWidth="1"/>
    <col min="2556" max="2556" width="30.625" style="330" customWidth="1"/>
    <col min="2557" max="2557" width="17" style="330" customWidth="1"/>
    <col min="2558" max="2558" width="13.5" style="330" customWidth="1"/>
    <col min="2559" max="2559" width="32.125" style="330" customWidth="1"/>
    <col min="2560" max="2560" width="15.5" style="330" customWidth="1"/>
    <col min="2561" max="2561" width="12.25" style="330" customWidth="1"/>
    <col min="2562" max="2810" width="9" style="330"/>
    <col min="2811" max="2811" width="4.875" style="330" customWidth="1"/>
    <col min="2812" max="2812" width="30.625" style="330" customWidth="1"/>
    <col min="2813" max="2813" width="17" style="330" customWidth="1"/>
    <col min="2814" max="2814" width="13.5" style="330" customWidth="1"/>
    <col min="2815" max="2815" width="32.125" style="330" customWidth="1"/>
    <col min="2816" max="2816" width="15.5" style="330" customWidth="1"/>
    <col min="2817" max="2817" width="12.25" style="330" customWidth="1"/>
    <col min="2818" max="3066" width="9" style="330"/>
    <col min="3067" max="3067" width="4.875" style="330" customWidth="1"/>
    <col min="3068" max="3068" width="30.625" style="330" customWidth="1"/>
    <col min="3069" max="3069" width="17" style="330" customWidth="1"/>
    <col min="3070" max="3070" width="13.5" style="330" customWidth="1"/>
    <col min="3071" max="3071" width="32.125" style="330" customWidth="1"/>
    <col min="3072" max="3072" width="15.5" style="330" customWidth="1"/>
    <col min="3073" max="3073" width="12.25" style="330" customWidth="1"/>
    <col min="3074" max="3322" width="9" style="330"/>
    <col min="3323" max="3323" width="4.875" style="330" customWidth="1"/>
    <col min="3324" max="3324" width="30.625" style="330" customWidth="1"/>
    <col min="3325" max="3325" width="17" style="330" customWidth="1"/>
    <col min="3326" max="3326" width="13.5" style="330" customWidth="1"/>
    <col min="3327" max="3327" width="32.125" style="330" customWidth="1"/>
    <col min="3328" max="3328" width="15.5" style="330" customWidth="1"/>
    <col min="3329" max="3329" width="12.25" style="330" customWidth="1"/>
    <col min="3330" max="3578" width="9" style="330"/>
    <col min="3579" max="3579" width="4.875" style="330" customWidth="1"/>
    <col min="3580" max="3580" width="30.625" style="330" customWidth="1"/>
    <col min="3581" max="3581" width="17" style="330" customWidth="1"/>
    <col min="3582" max="3582" width="13.5" style="330" customWidth="1"/>
    <col min="3583" max="3583" width="32.125" style="330" customWidth="1"/>
    <col min="3584" max="3584" width="15.5" style="330" customWidth="1"/>
    <col min="3585" max="3585" width="12.25" style="330" customWidth="1"/>
    <col min="3586" max="3834" width="9" style="330"/>
    <col min="3835" max="3835" width="4.875" style="330" customWidth="1"/>
    <col min="3836" max="3836" width="30.625" style="330" customWidth="1"/>
    <col min="3837" max="3837" width="17" style="330" customWidth="1"/>
    <col min="3838" max="3838" width="13.5" style="330" customWidth="1"/>
    <col min="3839" max="3839" width="32.125" style="330" customWidth="1"/>
    <col min="3840" max="3840" width="15.5" style="330" customWidth="1"/>
    <col min="3841" max="3841" width="12.25" style="330" customWidth="1"/>
    <col min="3842" max="4090" width="9" style="330"/>
    <col min="4091" max="4091" width="4.875" style="330" customWidth="1"/>
    <col min="4092" max="4092" width="30.625" style="330" customWidth="1"/>
    <col min="4093" max="4093" width="17" style="330" customWidth="1"/>
    <col min="4094" max="4094" width="13.5" style="330" customWidth="1"/>
    <col min="4095" max="4095" width="32.125" style="330" customWidth="1"/>
    <col min="4096" max="4096" width="15.5" style="330" customWidth="1"/>
    <col min="4097" max="4097" width="12.25" style="330" customWidth="1"/>
    <col min="4098" max="4346" width="9" style="330"/>
    <col min="4347" max="4347" width="4.875" style="330" customWidth="1"/>
    <col min="4348" max="4348" width="30.625" style="330" customWidth="1"/>
    <col min="4349" max="4349" width="17" style="330" customWidth="1"/>
    <col min="4350" max="4350" width="13.5" style="330" customWidth="1"/>
    <col min="4351" max="4351" width="32.125" style="330" customWidth="1"/>
    <col min="4352" max="4352" width="15.5" style="330" customWidth="1"/>
    <col min="4353" max="4353" width="12.25" style="330" customWidth="1"/>
    <col min="4354" max="4602" width="9" style="330"/>
    <col min="4603" max="4603" width="4.875" style="330" customWidth="1"/>
    <col min="4604" max="4604" width="30.625" style="330" customWidth="1"/>
    <col min="4605" max="4605" width="17" style="330" customWidth="1"/>
    <col min="4606" max="4606" width="13.5" style="330" customWidth="1"/>
    <col min="4607" max="4607" width="32.125" style="330" customWidth="1"/>
    <col min="4608" max="4608" width="15.5" style="330" customWidth="1"/>
    <col min="4609" max="4609" width="12.25" style="330" customWidth="1"/>
    <col min="4610" max="4858" width="9" style="330"/>
    <col min="4859" max="4859" width="4.875" style="330" customWidth="1"/>
    <col min="4860" max="4860" width="30.625" style="330" customWidth="1"/>
    <col min="4861" max="4861" width="17" style="330" customWidth="1"/>
    <col min="4862" max="4862" width="13.5" style="330" customWidth="1"/>
    <col min="4863" max="4863" width="32.125" style="330" customWidth="1"/>
    <col min="4864" max="4864" width="15.5" style="330" customWidth="1"/>
    <col min="4865" max="4865" width="12.25" style="330" customWidth="1"/>
    <col min="4866" max="5114" width="9" style="330"/>
    <col min="5115" max="5115" width="4.875" style="330" customWidth="1"/>
    <col min="5116" max="5116" width="30.625" style="330" customWidth="1"/>
    <col min="5117" max="5117" width="17" style="330" customWidth="1"/>
    <col min="5118" max="5118" width="13.5" style="330" customWidth="1"/>
    <col min="5119" max="5119" width="32.125" style="330" customWidth="1"/>
    <col min="5120" max="5120" width="15.5" style="330" customWidth="1"/>
    <col min="5121" max="5121" width="12.25" style="330" customWidth="1"/>
    <col min="5122" max="5370" width="9" style="330"/>
    <col min="5371" max="5371" width="4.875" style="330" customWidth="1"/>
    <col min="5372" max="5372" width="30.625" style="330" customWidth="1"/>
    <col min="5373" max="5373" width="17" style="330" customWidth="1"/>
    <col min="5374" max="5374" width="13.5" style="330" customWidth="1"/>
    <col min="5375" max="5375" width="32.125" style="330" customWidth="1"/>
    <col min="5376" max="5376" width="15.5" style="330" customWidth="1"/>
    <col min="5377" max="5377" width="12.25" style="330" customWidth="1"/>
    <col min="5378" max="5626" width="9" style="330"/>
    <col min="5627" max="5627" width="4.875" style="330" customWidth="1"/>
    <col min="5628" max="5628" width="30.625" style="330" customWidth="1"/>
    <col min="5629" max="5629" width="17" style="330" customWidth="1"/>
    <col min="5630" max="5630" width="13.5" style="330" customWidth="1"/>
    <col min="5631" max="5631" width="32.125" style="330" customWidth="1"/>
    <col min="5632" max="5632" width="15.5" style="330" customWidth="1"/>
    <col min="5633" max="5633" width="12.25" style="330" customWidth="1"/>
    <col min="5634" max="5882" width="9" style="330"/>
    <col min="5883" max="5883" width="4.875" style="330" customWidth="1"/>
    <col min="5884" max="5884" width="30.625" style="330" customWidth="1"/>
    <col min="5885" max="5885" width="17" style="330" customWidth="1"/>
    <col min="5886" max="5886" width="13.5" style="330" customWidth="1"/>
    <col min="5887" max="5887" width="32.125" style="330" customWidth="1"/>
    <col min="5888" max="5888" width="15.5" style="330" customWidth="1"/>
    <col min="5889" max="5889" width="12.25" style="330" customWidth="1"/>
    <col min="5890" max="6138" width="9" style="330"/>
    <col min="6139" max="6139" width="4.875" style="330" customWidth="1"/>
    <col min="6140" max="6140" width="30.625" style="330" customWidth="1"/>
    <col min="6141" max="6141" width="17" style="330" customWidth="1"/>
    <col min="6142" max="6142" width="13.5" style="330" customWidth="1"/>
    <col min="6143" max="6143" width="32.125" style="330" customWidth="1"/>
    <col min="6144" max="6144" width="15.5" style="330" customWidth="1"/>
    <col min="6145" max="6145" width="12.25" style="330" customWidth="1"/>
    <col min="6146" max="6394" width="9" style="330"/>
    <col min="6395" max="6395" width="4.875" style="330" customWidth="1"/>
    <col min="6396" max="6396" width="30.625" style="330" customWidth="1"/>
    <col min="6397" max="6397" width="17" style="330" customWidth="1"/>
    <col min="6398" max="6398" width="13.5" style="330" customWidth="1"/>
    <col min="6399" max="6399" width="32.125" style="330" customWidth="1"/>
    <col min="6400" max="6400" width="15.5" style="330" customWidth="1"/>
    <col min="6401" max="6401" width="12.25" style="330" customWidth="1"/>
    <col min="6402" max="6650" width="9" style="330"/>
    <col min="6651" max="6651" width="4.875" style="330" customWidth="1"/>
    <col min="6652" max="6652" width="30.625" style="330" customWidth="1"/>
    <col min="6653" max="6653" width="17" style="330" customWidth="1"/>
    <col min="6654" max="6654" width="13.5" style="330" customWidth="1"/>
    <col min="6655" max="6655" width="32.125" style="330" customWidth="1"/>
    <col min="6656" max="6656" width="15.5" style="330" customWidth="1"/>
    <col min="6657" max="6657" width="12.25" style="330" customWidth="1"/>
    <col min="6658" max="6906" width="9" style="330"/>
    <col min="6907" max="6907" width="4.875" style="330" customWidth="1"/>
    <col min="6908" max="6908" width="30.625" style="330" customWidth="1"/>
    <col min="6909" max="6909" width="17" style="330" customWidth="1"/>
    <col min="6910" max="6910" width="13.5" style="330" customWidth="1"/>
    <col min="6911" max="6911" width="32.125" style="330" customWidth="1"/>
    <col min="6912" max="6912" width="15.5" style="330" customWidth="1"/>
    <col min="6913" max="6913" width="12.25" style="330" customWidth="1"/>
    <col min="6914" max="7162" width="9" style="330"/>
    <col min="7163" max="7163" width="4.875" style="330" customWidth="1"/>
    <col min="7164" max="7164" width="30.625" style="330" customWidth="1"/>
    <col min="7165" max="7165" width="17" style="330" customWidth="1"/>
    <col min="7166" max="7166" width="13.5" style="330" customWidth="1"/>
    <col min="7167" max="7167" width="32.125" style="330" customWidth="1"/>
    <col min="7168" max="7168" width="15.5" style="330" customWidth="1"/>
    <col min="7169" max="7169" width="12.25" style="330" customWidth="1"/>
    <col min="7170" max="7418" width="9" style="330"/>
    <col min="7419" max="7419" width="4.875" style="330" customWidth="1"/>
    <col min="7420" max="7420" width="30.625" style="330" customWidth="1"/>
    <col min="7421" max="7421" width="17" style="330" customWidth="1"/>
    <col min="7422" max="7422" width="13.5" style="330" customWidth="1"/>
    <col min="7423" max="7423" width="32.125" style="330" customWidth="1"/>
    <col min="7424" max="7424" width="15.5" style="330" customWidth="1"/>
    <col min="7425" max="7425" width="12.25" style="330" customWidth="1"/>
    <col min="7426" max="7674" width="9" style="330"/>
    <col min="7675" max="7675" width="4.875" style="330" customWidth="1"/>
    <col min="7676" max="7676" width="30.625" style="330" customWidth="1"/>
    <col min="7677" max="7677" width="17" style="330" customWidth="1"/>
    <col min="7678" max="7678" width="13.5" style="330" customWidth="1"/>
    <col min="7679" max="7679" width="32.125" style="330" customWidth="1"/>
    <col min="7680" max="7680" width="15.5" style="330" customWidth="1"/>
    <col min="7681" max="7681" width="12.25" style="330" customWidth="1"/>
    <col min="7682" max="7930" width="9" style="330"/>
    <col min="7931" max="7931" width="4.875" style="330" customWidth="1"/>
    <col min="7932" max="7932" width="30.625" style="330" customWidth="1"/>
    <col min="7933" max="7933" width="17" style="330" customWidth="1"/>
    <col min="7934" max="7934" width="13.5" style="330" customWidth="1"/>
    <col min="7935" max="7935" width="32.125" style="330" customWidth="1"/>
    <col min="7936" max="7936" width="15.5" style="330" customWidth="1"/>
    <col min="7937" max="7937" width="12.25" style="330" customWidth="1"/>
    <col min="7938" max="8186" width="9" style="330"/>
    <col min="8187" max="8187" width="4.875" style="330" customWidth="1"/>
    <col min="8188" max="8188" width="30.625" style="330" customWidth="1"/>
    <col min="8189" max="8189" width="17" style="330" customWidth="1"/>
    <col min="8190" max="8190" width="13.5" style="330" customWidth="1"/>
    <col min="8191" max="8191" width="32.125" style="330" customWidth="1"/>
    <col min="8192" max="8192" width="15.5" style="330" customWidth="1"/>
    <col min="8193" max="8193" width="12.25" style="330" customWidth="1"/>
    <col min="8194" max="8442" width="9" style="330"/>
    <col min="8443" max="8443" width="4.875" style="330" customWidth="1"/>
    <col min="8444" max="8444" width="30.625" style="330" customWidth="1"/>
    <col min="8445" max="8445" width="17" style="330" customWidth="1"/>
    <col min="8446" max="8446" width="13.5" style="330" customWidth="1"/>
    <col min="8447" max="8447" width="32.125" style="330" customWidth="1"/>
    <col min="8448" max="8448" width="15.5" style="330" customWidth="1"/>
    <col min="8449" max="8449" width="12.25" style="330" customWidth="1"/>
    <col min="8450" max="8698" width="9" style="330"/>
    <col min="8699" max="8699" width="4.875" style="330" customWidth="1"/>
    <col min="8700" max="8700" width="30.625" style="330" customWidth="1"/>
    <col min="8701" max="8701" width="17" style="330" customWidth="1"/>
    <col min="8702" max="8702" width="13.5" style="330" customWidth="1"/>
    <col min="8703" max="8703" width="32.125" style="330" customWidth="1"/>
    <col min="8704" max="8704" width="15.5" style="330" customWidth="1"/>
    <col min="8705" max="8705" width="12.25" style="330" customWidth="1"/>
    <col min="8706" max="8954" width="9" style="330"/>
    <col min="8955" max="8955" width="4.875" style="330" customWidth="1"/>
    <col min="8956" max="8956" width="30.625" style="330" customWidth="1"/>
    <col min="8957" max="8957" width="17" style="330" customWidth="1"/>
    <col min="8958" max="8958" width="13.5" style="330" customWidth="1"/>
    <col min="8959" max="8959" width="32.125" style="330" customWidth="1"/>
    <col min="8960" max="8960" width="15.5" style="330" customWidth="1"/>
    <col min="8961" max="8961" width="12.25" style="330" customWidth="1"/>
    <col min="8962" max="9210" width="9" style="330"/>
    <col min="9211" max="9211" width="4.875" style="330" customWidth="1"/>
    <col min="9212" max="9212" width="30.625" style="330" customWidth="1"/>
    <col min="9213" max="9213" width="17" style="330" customWidth="1"/>
    <col min="9214" max="9214" width="13.5" style="330" customWidth="1"/>
    <col min="9215" max="9215" width="32.125" style="330" customWidth="1"/>
    <col min="9216" max="9216" width="15.5" style="330" customWidth="1"/>
    <col min="9217" max="9217" width="12.25" style="330" customWidth="1"/>
    <col min="9218" max="9466" width="9" style="330"/>
    <col min="9467" max="9467" width="4.875" style="330" customWidth="1"/>
    <col min="9468" max="9468" width="30.625" style="330" customWidth="1"/>
    <col min="9469" max="9469" width="17" style="330" customWidth="1"/>
    <col min="9470" max="9470" width="13.5" style="330" customWidth="1"/>
    <col min="9471" max="9471" width="32.125" style="330" customWidth="1"/>
    <col min="9472" max="9472" width="15.5" style="330" customWidth="1"/>
    <col min="9473" max="9473" width="12.25" style="330" customWidth="1"/>
    <col min="9474" max="9722" width="9" style="330"/>
    <col min="9723" max="9723" width="4.875" style="330" customWidth="1"/>
    <col min="9724" max="9724" width="30.625" style="330" customWidth="1"/>
    <col min="9725" max="9725" width="17" style="330" customWidth="1"/>
    <col min="9726" max="9726" width="13.5" style="330" customWidth="1"/>
    <col min="9727" max="9727" width="32.125" style="330" customWidth="1"/>
    <col min="9728" max="9728" width="15.5" style="330" customWidth="1"/>
    <col min="9729" max="9729" width="12.25" style="330" customWidth="1"/>
    <col min="9730" max="9978" width="9" style="330"/>
    <col min="9979" max="9979" width="4.875" style="330" customWidth="1"/>
    <col min="9980" max="9980" width="30.625" style="330" customWidth="1"/>
    <col min="9981" max="9981" width="17" style="330" customWidth="1"/>
    <col min="9982" max="9982" width="13.5" style="330" customWidth="1"/>
    <col min="9983" max="9983" width="32.125" style="330" customWidth="1"/>
    <col min="9984" max="9984" width="15.5" style="330" customWidth="1"/>
    <col min="9985" max="9985" width="12.25" style="330" customWidth="1"/>
    <col min="9986" max="10234" width="9" style="330"/>
    <col min="10235" max="10235" width="4.875" style="330" customWidth="1"/>
    <col min="10236" max="10236" width="30.625" style="330" customWidth="1"/>
    <col min="10237" max="10237" width="17" style="330" customWidth="1"/>
    <col min="10238" max="10238" width="13.5" style="330" customWidth="1"/>
    <col min="10239" max="10239" width="32.125" style="330" customWidth="1"/>
    <col min="10240" max="10240" width="15.5" style="330" customWidth="1"/>
    <col min="10241" max="10241" width="12.25" style="330" customWidth="1"/>
    <col min="10242" max="10490" width="9" style="330"/>
    <col min="10491" max="10491" width="4.875" style="330" customWidth="1"/>
    <col min="10492" max="10492" width="30.625" style="330" customWidth="1"/>
    <col min="10493" max="10493" width="17" style="330" customWidth="1"/>
    <col min="10494" max="10494" width="13.5" style="330" customWidth="1"/>
    <col min="10495" max="10495" width="32.125" style="330" customWidth="1"/>
    <col min="10496" max="10496" width="15.5" style="330" customWidth="1"/>
    <col min="10497" max="10497" width="12.25" style="330" customWidth="1"/>
    <col min="10498" max="10746" width="9" style="330"/>
    <col min="10747" max="10747" width="4.875" style="330" customWidth="1"/>
    <col min="10748" max="10748" width="30.625" style="330" customWidth="1"/>
    <col min="10749" max="10749" width="17" style="330" customWidth="1"/>
    <col min="10750" max="10750" width="13.5" style="330" customWidth="1"/>
    <col min="10751" max="10751" width="32.125" style="330" customWidth="1"/>
    <col min="10752" max="10752" width="15.5" style="330" customWidth="1"/>
    <col min="10753" max="10753" width="12.25" style="330" customWidth="1"/>
    <col min="10754" max="11002" width="9" style="330"/>
    <col min="11003" max="11003" width="4.875" style="330" customWidth="1"/>
    <col min="11004" max="11004" width="30.625" style="330" customWidth="1"/>
    <col min="11005" max="11005" width="17" style="330" customWidth="1"/>
    <col min="11006" max="11006" width="13.5" style="330" customWidth="1"/>
    <col min="11007" max="11007" width="32.125" style="330" customWidth="1"/>
    <col min="11008" max="11008" width="15.5" style="330" customWidth="1"/>
    <col min="11009" max="11009" width="12.25" style="330" customWidth="1"/>
    <col min="11010" max="11258" width="9" style="330"/>
    <col min="11259" max="11259" width="4.875" style="330" customWidth="1"/>
    <col min="11260" max="11260" width="30.625" style="330" customWidth="1"/>
    <col min="11261" max="11261" width="17" style="330" customWidth="1"/>
    <col min="11262" max="11262" width="13.5" style="330" customWidth="1"/>
    <col min="11263" max="11263" width="32.125" style="330" customWidth="1"/>
    <col min="11264" max="11264" width="15.5" style="330" customWidth="1"/>
    <col min="11265" max="11265" width="12.25" style="330" customWidth="1"/>
    <col min="11266" max="11514" width="9" style="330"/>
    <col min="11515" max="11515" width="4.875" style="330" customWidth="1"/>
    <col min="11516" max="11516" width="30.625" style="330" customWidth="1"/>
    <col min="11517" max="11517" width="17" style="330" customWidth="1"/>
    <col min="11518" max="11518" width="13.5" style="330" customWidth="1"/>
    <col min="11519" max="11519" width="32.125" style="330" customWidth="1"/>
    <col min="11520" max="11520" width="15.5" style="330" customWidth="1"/>
    <col min="11521" max="11521" width="12.25" style="330" customWidth="1"/>
    <col min="11522" max="11770" width="9" style="330"/>
    <col min="11771" max="11771" width="4.875" style="330" customWidth="1"/>
    <col min="11772" max="11772" width="30.625" style="330" customWidth="1"/>
    <col min="11773" max="11773" width="17" style="330" customWidth="1"/>
    <col min="11774" max="11774" width="13.5" style="330" customWidth="1"/>
    <col min="11775" max="11775" width="32.125" style="330" customWidth="1"/>
    <col min="11776" max="11776" width="15.5" style="330" customWidth="1"/>
    <col min="11777" max="11777" width="12.25" style="330" customWidth="1"/>
    <col min="11778" max="12026" width="9" style="330"/>
    <col min="12027" max="12027" width="4.875" style="330" customWidth="1"/>
    <col min="12028" max="12028" width="30.625" style="330" customWidth="1"/>
    <col min="12029" max="12029" width="17" style="330" customWidth="1"/>
    <col min="12030" max="12030" width="13.5" style="330" customWidth="1"/>
    <col min="12031" max="12031" width="32.125" style="330" customWidth="1"/>
    <col min="12032" max="12032" width="15.5" style="330" customWidth="1"/>
    <col min="12033" max="12033" width="12.25" style="330" customWidth="1"/>
    <col min="12034" max="12282" width="9" style="330"/>
    <col min="12283" max="12283" width="4.875" style="330" customWidth="1"/>
    <col min="12284" max="12284" width="30.625" style="330" customWidth="1"/>
    <col min="12285" max="12285" width="17" style="330" customWidth="1"/>
    <col min="12286" max="12286" width="13.5" style="330" customWidth="1"/>
    <col min="12287" max="12287" width="32.125" style="330" customWidth="1"/>
    <col min="12288" max="12288" width="15.5" style="330" customWidth="1"/>
    <col min="12289" max="12289" width="12.25" style="330" customWidth="1"/>
    <col min="12290" max="12538" width="9" style="330"/>
    <col min="12539" max="12539" width="4.875" style="330" customWidth="1"/>
    <col min="12540" max="12540" width="30.625" style="330" customWidth="1"/>
    <col min="12541" max="12541" width="17" style="330" customWidth="1"/>
    <col min="12542" max="12542" width="13.5" style="330" customWidth="1"/>
    <col min="12543" max="12543" width="32.125" style="330" customWidth="1"/>
    <col min="12544" max="12544" width="15.5" style="330" customWidth="1"/>
    <col min="12545" max="12545" width="12.25" style="330" customWidth="1"/>
    <col min="12546" max="12794" width="9" style="330"/>
    <col min="12795" max="12795" width="4.875" style="330" customWidth="1"/>
    <col min="12796" max="12796" width="30.625" style="330" customWidth="1"/>
    <col min="12797" max="12797" width="17" style="330" customWidth="1"/>
    <col min="12798" max="12798" width="13.5" style="330" customWidth="1"/>
    <col min="12799" max="12799" width="32.125" style="330" customWidth="1"/>
    <col min="12800" max="12800" width="15.5" style="330" customWidth="1"/>
    <col min="12801" max="12801" width="12.25" style="330" customWidth="1"/>
    <col min="12802" max="13050" width="9" style="330"/>
    <col min="13051" max="13051" width="4.875" style="330" customWidth="1"/>
    <col min="13052" max="13052" width="30.625" style="330" customWidth="1"/>
    <col min="13053" max="13053" width="17" style="330" customWidth="1"/>
    <col min="13054" max="13054" width="13.5" style="330" customWidth="1"/>
    <col min="13055" max="13055" width="32.125" style="330" customWidth="1"/>
    <col min="13056" max="13056" width="15.5" style="330" customWidth="1"/>
    <col min="13057" max="13057" width="12.25" style="330" customWidth="1"/>
    <col min="13058" max="13306" width="9" style="330"/>
    <col min="13307" max="13307" width="4.875" style="330" customWidth="1"/>
    <col min="13308" max="13308" width="30.625" style="330" customWidth="1"/>
    <col min="13309" max="13309" width="17" style="330" customWidth="1"/>
    <col min="13310" max="13310" width="13.5" style="330" customWidth="1"/>
    <col min="13311" max="13311" width="32.125" style="330" customWidth="1"/>
    <col min="13312" max="13312" width="15.5" style="330" customWidth="1"/>
    <col min="13313" max="13313" width="12.25" style="330" customWidth="1"/>
    <col min="13314" max="13562" width="9" style="330"/>
    <col min="13563" max="13563" width="4.875" style="330" customWidth="1"/>
    <col min="13564" max="13564" width="30.625" style="330" customWidth="1"/>
    <col min="13565" max="13565" width="17" style="330" customWidth="1"/>
    <col min="13566" max="13566" width="13.5" style="330" customWidth="1"/>
    <col min="13567" max="13567" width="32.125" style="330" customWidth="1"/>
    <col min="13568" max="13568" width="15.5" style="330" customWidth="1"/>
    <col min="13569" max="13569" width="12.25" style="330" customWidth="1"/>
    <col min="13570" max="13818" width="9" style="330"/>
    <col min="13819" max="13819" width="4.875" style="330" customWidth="1"/>
    <col min="13820" max="13820" width="30.625" style="330" customWidth="1"/>
    <col min="13821" max="13821" width="17" style="330" customWidth="1"/>
    <col min="13822" max="13822" width="13.5" style="330" customWidth="1"/>
    <col min="13823" max="13823" width="32.125" style="330" customWidth="1"/>
    <col min="13824" max="13824" width="15.5" style="330" customWidth="1"/>
    <col min="13825" max="13825" width="12.25" style="330" customWidth="1"/>
    <col min="13826" max="14074" width="9" style="330"/>
    <col min="14075" max="14075" width="4.875" style="330" customWidth="1"/>
    <col min="14076" max="14076" width="30.625" style="330" customWidth="1"/>
    <col min="14077" max="14077" width="17" style="330" customWidth="1"/>
    <col min="14078" max="14078" width="13.5" style="330" customWidth="1"/>
    <col min="14079" max="14079" width="32.125" style="330" customWidth="1"/>
    <col min="14080" max="14080" width="15.5" style="330" customWidth="1"/>
    <col min="14081" max="14081" width="12.25" style="330" customWidth="1"/>
    <col min="14082" max="14330" width="9" style="330"/>
    <col min="14331" max="14331" width="4.875" style="330" customWidth="1"/>
    <col min="14332" max="14332" width="30.625" style="330" customWidth="1"/>
    <col min="14333" max="14333" width="17" style="330" customWidth="1"/>
    <col min="14334" max="14334" width="13.5" style="330" customWidth="1"/>
    <col min="14335" max="14335" width="32.125" style="330" customWidth="1"/>
    <col min="14336" max="14336" width="15.5" style="330" customWidth="1"/>
    <col min="14337" max="14337" width="12.25" style="330" customWidth="1"/>
    <col min="14338" max="14586" width="9" style="330"/>
    <col min="14587" max="14587" width="4.875" style="330" customWidth="1"/>
    <col min="14588" max="14588" width="30.625" style="330" customWidth="1"/>
    <col min="14589" max="14589" width="17" style="330" customWidth="1"/>
    <col min="14590" max="14590" width="13.5" style="330" customWidth="1"/>
    <col min="14591" max="14591" width="32.125" style="330" customWidth="1"/>
    <col min="14592" max="14592" width="15.5" style="330" customWidth="1"/>
    <col min="14593" max="14593" width="12.25" style="330" customWidth="1"/>
    <col min="14594" max="14842" width="9" style="330"/>
    <col min="14843" max="14843" width="4.875" style="330" customWidth="1"/>
    <col min="14844" max="14844" width="30.625" style="330" customWidth="1"/>
    <col min="14845" max="14845" width="17" style="330" customWidth="1"/>
    <col min="14846" max="14846" width="13.5" style="330" customWidth="1"/>
    <col min="14847" max="14847" width="32.125" style="330" customWidth="1"/>
    <col min="14848" max="14848" width="15.5" style="330" customWidth="1"/>
    <col min="14849" max="14849" width="12.25" style="330" customWidth="1"/>
    <col min="14850" max="15098" width="9" style="330"/>
    <col min="15099" max="15099" width="4.875" style="330" customWidth="1"/>
    <col min="15100" max="15100" width="30.625" style="330" customWidth="1"/>
    <col min="15101" max="15101" width="17" style="330" customWidth="1"/>
    <col min="15102" max="15102" width="13.5" style="330" customWidth="1"/>
    <col min="15103" max="15103" width="32.125" style="330" customWidth="1"/>
    <col min="15104" max="15104" width="15.5" style="330" customWidth="1"/>
    <col min="15105" max="15105" width="12.25" style="330" customWidth="1"/>
    <col min="15106" max="15354" width="9" style="330"/>
    <col min="15355" max="15355" width="4.875" style="330" customWidth="1"/>
    <col min="15356" max="15356" width="30.625" style="330" customWidth="1"/>
    <col min="15357" max="15357" width="17" style="330" customWidth="1"/>
    <col min="15358" max="15358" width="13.5" style="330" customWidth="1"/>
    <col min="15359" max="15359" width="32.125" style="330" customWidth="1"/>
    <col min="15360" max="15360" width="15.5" style="330" customWidth="1"/>
    <col min="15361" max="15361" width="12.25" style="330" customWidth="1"/>
    <col min="15362" max="15610" width="9" style="330"/>
    <col min="15611" max="15611" width="4.875" style="330" customWidth="1"/>
    <col min="15612" max="15612" width="30.625" style="330" customWidth="1"/>
    <col min="15613" max="15613" width="17" style="330" customWidth="1"/>
    <col min="15614" max="15614" width="13.5" style="330" customWidth="1"/>
    <col min="15615" max="15615" width="32.125" style="330" customWidth="1"/>
    <col min="15616" max="15616" width="15.5" style="330" customWidth="1"/>
    <col min="15617" max="15617" width="12.25" style="330" customWidth="1"/>
    <col min="15618" max="15866" width="9" style="330"/>
    <col min="15867" max="15867" width="4.875" style="330" customWidth="1"/>
    <col min="15868" max="15868" width="30.625" style="330" customWidth="1"/>
    <col min="15869" max="15869" width="17" style="330" customWidth="1"/>
    <col min="15870" max="15870" width="13.5" style="330" customWidth="1"/>
    <col min="15871" max="15871" width="32.125" style="330" customWidth="1"/>
    <col min="15872" max="15872" width="15.5" style="330" customWidth="1"/>
    <col min="15873" max="15873" width="12.25" style="330" customWidth="1"/>
    <col min="15874" max="16122" width="9" style="330"/>
    <col min="16123" max="16123" width="4.875" style="330" customWidth="1"/>
    <col min="16124" max="16124" width="30.625" style="330" customWidth="1"/>
    <col min="16125" max="16125" width="17" style="330" customWidth="1"/>
    <col min="16126" max="16126" width="13.5" style="330" customWidth="1"/>
    <col min="16127" max="16127" width="32.125" style="330" customWidth="1"/>
    <col min="16128" max="16128" width="15.5" style="330" customWidth="1"/>
    <col min="16129" max="16129" width="12.25" style="330" customWidth="1"/>
    <col min="16130" max="16384" width="9" style="330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334" t="s">
        <v>1</v>
      </c>
      <c r="B2" s="334"/>
      <c r="C2" s="334"/>
      <c r="D2" s="334"/>
      <c r="E2" s="334"/>
      <c r="F2" s="334"/>
      <c r="G2" s="334"/>
      <c r="H2" s="334"/>
      <c r="I2" s="334"/>
      <c r="J2" s="334"/>
    </row>
    <row r="3" ht="22.5" spans="1:10">
      <c r="A3" s="335"/>
      <c r="B3" s="336"/>
      <c r="C3" s="336"/>
      <c r="D3" s="337"/>
      <c r="E3" s="338"/>
      <c r="F3" s="335"/>
      <c r="G3" s="339" t="s">
        <v>2</v>
      </c>
      <c r="H3" s="339"/>
      <c r="I3" s="339"/>
      <c r="J3" s="339"/>
    </row>
    <row r="4" ht="56.25" spans="1:10">
      <c r="A4" s="223" t="s">
        <v>3</v>
      </c>
      <c r="B4" s="224" t="s">
        <v>4</v>
      </c>
      <c r="C4" s="224" t="s">
        <v>5</v>
      </c>
      <c r="D4" s="225" t="s">
        <v>6</v>
      </c>
      <c r="E4" s="340" t="s">
        <v>7</v>
      </c>
      <c r="F4" s="223" t="s">
        <v>8</v>
      </c>
      <c r="G4" s="224" t="s">
        <v>4</v>
      </c>
      <c r="H4" s="224" t="s">
        <v>5</v>
      </c>
      <c r="I4" s="227" t="s">
        <v>6</v>
      </c>
      <c r="J4" s="340" t="s">
        <v>7</v>
      </c>
    </row>
    <row r="5" ht="20.1" customHeight="1" spans="1:10">
      <c r="A5" s="223" t="s">
        <v>9</v>
      </c>
      <c r="B5" s="341">
        <f t="shared" ref="B5:I5" si="0">B6+B34</f>
        <v>1641.52</v>
      </c>
      <c r="C5" s="342">
        <f t="shared" si="0"/>
        <v>18121.96</v>
      </c>
      <c r="D5" s="341">
        <f t="shared" si="0"/>
        <v>16596.75</v>
      </c>
      <c r="E5" s="343">
        <f>(C5/D5-1)*100</f>
        <v>9.18981125822829</v>
      </c>
      <c r="F5" s="223" t="s">
        <v>9</v>
      </c>
      <c r="G5" s="341">
        <f t="shared" si="0"/>
        <v>1641.52</v>
      </c>
      <c r="H5" s="344">
        <f t="shared" si="0"/>
        <v>18121.96</v>
      </c>
      <c r="I5" s="341">
        <f t="shared" si="0"/>
        <v>16596.75</v>
      </c>
      <c r="J5" s="343">
        <f>(H5/I5-1)*100</f>
        <v>9.18981125822824</v>
      </c>
    </row>
    <row r="6" ht="20.1" customHeight="1" spans="1:10">
      <c r="A6" s="345" t="s">
        <v>10</v>
      </c>
      <c r="B6" s="341">
        <f>B7+B24</f>
        <v>0</v>
      </c>
      <c r="C6" s="344">
        <f>C7+C24</f>
        <v>0</v>
      </c>
      <c r="D6" s="341"/>
      <c r="E6" s="343"/>
      <c r="F6" s="345" t="s">
        <v>11</v>
      </c>
      <c r="G6" s="341">
        <f t="shared" ref="G6:I6" si="1">SUM(G7:G31)</f>
        <v>1466.96</v>
      </c>
      <c r="H6" s="344">
        <f t="shared" si="1"/>
        <v>17947.4</v>
      </c>
      <c r="I6" s="341">
        <f t="shared" si="1"/>
        <v>16422.19</v>
      </c>
      <c r="J6" s="343">
        <f t="shared" ref="J6:J36" si="2">(H6/I6-1)*100</f>
        <v>9.28749454244528</v>
      </c>
    </row>
    <row r="7" ht="20.1" customHeight="1" spans="1:10">
      <c r="A7" s="346" t="s">
        <v>12</v>
      </c>
      <c r="B7" s="347">
        <f>SUM(B8:B23)</f>
        <v>0</v>
      </c>
      <c r="C7" s="347">
        <f>SUM(C8:C23)</f>
        <v>0</v>
      </c>
      <c r="D7" s="348"/>
      <c r="E7" s="343"/>
      <c r="F7" s="182" t="s">
        <v>13</v>
      </c>
      <c r="G7" s="349">
        <v>566.21</v>
      </c>
      <c r="H7" s="350">
        <v>10483.64</v>
      </c>
      <c r="I7" s="350">
        <v>2951.25</v>
      </c>
      <c r="J7" s="343">
        <f t="shared" si="2"/>
        <v>255.227107157984</v>
      </c>
    </row>
    <row r="8" ht="20.1" customHeight="1" spans="1:10">
      <c r="A8" s="351" t="s">
        <v>14</v>
      </c>
      <c r="B8" s="352"/>
      <c r="C8" s="353"/>
      <c r="D8" s="354"/>
      <c r="E8" s="343"/>
      <c r="F8" s="182" t="s">
        <v>15</v>
      </c>
      <c r="G8" s="349"/>
      <c r="H8" s="350"/>
      <c r="I8" s="350"/>
      <c r="J8" s="343" t="e">
        <f t="shared" si="2"/>
        <v>#DIV/0!</v>
      </c>
    </row>
    <row r="9" ht="20.1" customHeight="1" spans="1:10">
      <c r="A9" s="351" t="s">
        <v>16</v>
      </c>
      <c r="B9" s="352"/>
      <c r="C9" s="353"/>
      <c r="D9" s="354"/>
      <c r="E9" s="343"/>
      <c r="F9" s="182" t="s">
        <v>17</v>
      </c>
      <c r="G9" s="349"/>
      <c r="H9" s="350">
        <v>4.46</v>
      </c>
      <c r="I9" s="350"/>
      <c r="J9" s="343" t="e">
        <f t="shared" si="2"/>
        <v>#DIV/0!</v>
      </c>
    </row>
    <row r="10" ht="20.1" customHeight="1" spans="1:10">
      <c r="A10" s="351" t="s">
        <v>18</v>
      </c>
      <c r="B10" s="352"/>
      <c r="C10" s="353"/>
      <c r="D10" s="354"/>
      <c r="E10" s="343"/>
      <c r="F10" s="182" t="s">
        <v>19</v>
      </c>
      <c r="G10" s="349"/>
      <c r="H10" s="350">
        <v>15.73</v>
      </c>
      <c r="I10" s="350">
        <v>13.82</v>
      </c>
      <c r="J10" s="343">
        <f t="shared" si="2"/>
        <v>13.8205499276411</v>
      </c>
    </row>
    <row r="11" ht="20.1" customHeight="1" spans="1:10">
      <c r="A11" s="351" t="s">
        <v>20</v>
      </c>
      <c r="B11" s="352"/>
      <c r="C11" s="353"/>
      <c r="D11" s="354"/>
      <c r="E11" s="343"/>
      <c r="F11" s="182" t="s">
        <v>21</v>
      </c>
      <c r="G11" s="349"/>
      <c r="H11" s="350"/>
      <c r="I11" s="350">
        <v>2</v>
      </c>
      <c r="J11" s="343">
        <f t="shared" si="2"/>
        <v>-100</v>
      </c>
    </row>
    <row r="12" ht="20.1" customHeight="1" spans="1:10">
      <c r="A12" s="351" t="s">
        <v>22</v>
      </c>
      <c r="B12" s="355"/>
      <c r="C12" s="353"/>
      <c r="D12" s="354"/>
      <c r="E12" s="343"/>
      <c r="F12" s="182" t="s">
        <v>23</v>
      </c>
      <c r="G12" s="349"/>
      <c r="H12" s="350"/>
      <c r="I12" s="350"/>
      <c r="J12" s="343" t="e">
        <f t="shared" si="2"/>
        <v>#DIV/0!</v>
      </c>
    </row>
    <row r="13" ht="20.1" customHeight="1" spans="1:10">
      <c r="A13" s="351" t="s">
        <v>24</v>
      </c>
      <c r="B13" s="355"/>
      <c r="C13" s="353"/>
      <c r="D13" s="354"/>
      <c r="E13" s="343"/>
      <c r="F13" s="182" t="s">
        <v>25</v>
      </c>
      <c r="G13" s="349">
        <v>47.7</v>
      </c>
      <c r="H13" s="350">
        <v>102.98</v>
      </c>
      <c r="I13" s="350">
        <v>43.71</v>
      </c>
      <c r="J13" s="343">
        <f t="shared" si="2"/>
        <v>135.598261267445</v>
      </c>
    </row>
    <row r="14" ht="20.1" customHeight="1" spans="1:10">
      <c r="A14" s="351" t="s">
        <v>26</v>
      </c>
      <c r="B14" s="355"/>
      <c r="C14" s="353"/>
      <c r="D14" s="354"/>
      <c r="E14" s="343"/>
      <c r="F14" s="182" t="s">
        <v>27</v>
      </c>
      <c r="G14" s="349">
        <v>194.57</v>
      </c>
      <c r="H14" s="350">
        <v>347.76</v>
      </c>
      <c r="I14" s="350">
        <v>530.55</v>
      </c>
      <c r="J14" s="343">
        <f t="shared" si="2"/>
        <v>-34.4529262086514</v>
      </c>
    </row>
    <row r="15" ht="20.1" customHeight="1" spans="1:10">
      <c r="A15" s="351" t="s">
        <v>28</v>
      </c>
      <c r="B15" s="355"/>
      <c r="C15" s="353"/>
      <c r="D15" s="354"/>
      <c r="E15" s="343"/>
      <c r="F15" s="182" t="s">
        <v>29</v>
      </c>
      <c r="G15" s="349">
        <v>72.03</v>
      </c>
      <c r="H15" s="350">
        <v>79.08</v>
      </c>
      <c r="I15" s="350">
        <v>71.52</v>
      </c>
      <c r="J15" s="343">
        <f t="shared" si="2"/>
        <v>10.5704697986577</v>
      </c>
    </row>
    <row r="16" ht="20.1" customHeight="1" spans="1:10">
      <c r="A16" s="351" t="s">
        <v>30</v>
      </c>
      <c r="B16" s="355"/>
      <c r="C16" s="353"/>
      <c r="D16" s="354"/>
      <c r="E16" s="343"/>
      <c r="F16" s="182" t="s">
        <v>31</v>
      </c>
      <c r="G16" s="349">
        <v>2</v>
      </c>
      <c r="H16" s="350">
        <v>63.48</v>
      </c>
      <c r="I16" s="350">
        <v>887.85</v>
      </c>
      <c r="J16" s="343">
        <f t="shared" si="2"/>
        <v>-92.8501436053387</v>
      </c>
    </row>
    <row r="17" ht="20.1" customHeight="1" spans="1:10">
      <c r="A17" s="351" t="s">
        <v>32</v>
      </c>
      <c r="B17" s="355"/>
      <c r="C17" s="353"/>
      <c r="D17" s="354"/>
      <c r="E17" s="343"/>
      <c r="F17" s="182" t="s">
        <v>33</v>
      </c>
      <c r="G17" s="349">
        <v>62.9</v>
      </c>
      <c r="H17" s="350">
        <v>49.44</v>
      </c>
      <c r="I17" s="350">
        <v>54.06</v>
      </c>
      <c r="J17" s="343">
        <f t="shared" si="2"/>
        <v>-8.54605993340734</v>
      </c>
    </row>
    <row r="18" ht="20.1" customHeight="1" spans="1:10">
      <c r="A18" s="351" t="s">
        <v>34</v>
      </c>
      <c r="B18" s="352"/>
      <c r="C18" s="353"/>
      <c r="D18" s="354"/>
      <c r="E18" s="343"/>
      <c r="F18" s="182" t="s">
        <v>35</v>
      </c>
      <c r="G18" s="349">
        <v>453.94</v>
      </c>
      <c r="H18" s="350">
        <v>4226.23</v>
      </c>
      <c r="I18" s="350">
        <v>6724.73</v>
      </c>
      <c r="J18" s="343">
        <f t="shared" si="2"/>
        <v>-37.1539080379435</v>
      </c>
    </row>
    <row r="19" ht="20.1" customHeight="1" spans="1:10">
      <c r="A19" s="351" t="s">
        <v>36</v>
      </c>
      <c r="B19" s="355"/>
      <c r="C19" s="353"/>
      <c r="D19" s="354"/>
      <c r="E19" s="343"/>
      <c r="F19" s="182" t="s">
        <v>37</v>
      </c>
      <c r="G19" s="349"/>
      <c r="H19" s="350">
        <v>134.7</v>
      </c>
      <c r="I19" s="350">
        <v>11.33</v>
      </c>
      <c r="J19" s="343">
        <f t="shared" si="2"/>
        <v>1088.87908208297</v>
      </c>
    </row>
    <row r="20" ht="20.1" customHeight="1" spans="1:10">
      <c r="A20" s="351" t="s">
        <v>38</v>
      </c>
      <c r="B20" s="355"/>
      <c r="C20" s="353"/>
      <c r="D20" s="354"/>
      <c r="E20" s="343"/>
      <c r="F20" s="182" t="s">
        <v>39</v>
      </c>
      <c r="G20" s="349"/>
      <c r="H20" s="350"/>
      <c r="I20" s="350"/>
      <c r="J20" s="343" t="e">
        <f t="shared" si="2"/>
        <v>#DIV/0!</v>
      </c>
    </row>
    <row r="21" ht="20.1" customHeight="1" spans="1:10">
      <c r="A21" s="351" t="s">
        <v>40</v>
      </c>
      <c r="B21" s="355"/>
      <c r="C21" s="353"/>
      <c r="D21" s="354"/>
      <c r="E21" s="343"/>
      <c r="F21" s="182" t="s">
        <v>41</v>
      </c>
      <c r="G21" s="349"/>
      <c r="H21" s="350"/>
      <c r="I21" s="350"/>
      <c r="J21" s="343" t="e">
        <f t="shared" si="2"/>
        <v>#DIV/0!</v>
      </c>
    </row>
    <row r="22" ht="20.1" customHeight="1" spans="1:10">
      <c r="A22" s="351" t="s">
        <v>42</v>
      </c>
      <c r="B22" s="355"/>
      <c r="C22" s="353"/>
      <c r="D22" s="354"/>
      <c r="E22" s="343"/>
      <c r="F22" s="182" t="s">
        <v>43</v>
      </c>
      <c r="G22" s="349"/>
      <c r="H22" s="350"/>
      <c r="I22" s="350"/>
      <c r="J22" s="343" t="e">
        <f t="shared" si="2"/>
        <v>#DIV/0!</v>
      </c>
    </row>
    <row r="23" ht="20.1" customHeight="1" spans="1:10">
      <c r="A23" s="351" t="s">
        <v>44</v>
      </c>
      <c r="B23" s="355"/>
      <c r="C23" s="353"/>
      <c r="D23" s="354"/>
      <c r="E23" s="343"/>
      <c r="F23" s="182" t="s">
        <v>45</v>
      </c>
      <c r="G23" s="349"/>
      <c r="H23" s="350"/>
      <c r="I23" s="350"/>
      <c r="J23" s="343" t="e">
        <f t="shared" si="2"/>
        <v>#DIV/0!</v>
      </c>
    </row>
    <row r="24" ht="20.1" customHeight="1" spans="1:10">
      <c r="A24" s="346" t="s">
        <v>46</v>
      </c>
      <c r="B24" s="356">
        <f>SUM(B25:B32)</f>
        <v>0</v>
      </c>
      <c r="C24" s="356">
        <f>SUM(C25:C32)</f>
        <v>0</v>
      </c>
      <c r="D24" s="357">
        <f>SUM(D25:D32)</f>
        <v>0</v>
      </c>
      <c r="E24" s="343"/>
      <c r="F24" s="182" t="s">
        <v>47</v>
      </c>
      <c r="G24" s="349"/>
      <c r="H24" s="350"/>
      <c r="I24" s="350">
        <v>40</v>
      </c>
      <c r="J24" s="343">
        <f t="shared" si="2"/>
        <v>-100</v>
      </c>
    </row>
    <row r="25" ht="20.1" customHeight="1" spans="1:10">
      <c r="A25" s="346" t="s">
        <v>48</v>
      </c>
      <c r="B25" s="353"/>
      <c r="C25" s="353"/>
      <c r="D25" s="354"/>
      <c r="E25" s="343"/>
      <c r="F25" s="182" t="s">
        <v>49</v>
      </c>
      <c r="G25" s="349">
        <v>47.82</v>
      </c>
      <c r="H25" s="350">
        <v>181.71</v>
      </c>
      <c r="I25" s="350">
        <v>67.03</v>
      </c>
      <c r="J25" s="343">
        <f t="shared" si="2"/>
        <v>171.087572728629</v>
      </c>
    </row>
    <row r="26" ht="20.1" customHeight="1" spans="1:10">
      <c r="A26" s="346" t="s">
        <v>50</v>
      </c>
      <c r="B26" s="358"/>
      <c r="C26" s="353"/>
      <c r="D26" s="354"/>
      <c r="E26" s="343"/>
      <c r="F26" s="182" t="s">
        <v>51</v>
      </c>
      <c r="G26" s="349"/>
      <c r="H26" s="350"/>
      <c r="I26" s="350"/>
      <c r="J26" s="343" t="e">
        <f t="shared" si="2"/>
        <v>#DIV/0!</v>
      </c>
    </row>
    <row r="27" ht="20.1" customHeight="1" spans="1:10">
      <c r="A27" s="346" t="s">
        <v>52</v>
      </c>
      <c r="B27" s="358"/>
      <c r="C27" s="353"/>
      <c r="D27" s="354"/>
      <c r="E27" s="343"/>
      <c r="F27" s="182" t="s">
        <v>53</v>
      </c>
      <c r="G27" s="349">
        <v>5</v>
      </c>
      <c r="H27" s="350">
        <v>2257.99</v>
      </c>
      <c r="I27" s="350">
        <v>5024.34</v>
      </c>
      <c r="J27" s="343">
        <f t="shared" si="2"/>
        <v>-55.0589729198263</v>
      </c>
    </row>
    <row r="28" ht="20.1" customHeight="1" spans="1:10">
      <c r="A28" s="359" t="s">
        <v>54</v>
      </c>
      <c r="B28" s="358"/>
      <c r="C28" s="353"/>
      <c r="D28" s="354"/>
      <c r="E28" s="343"/>
      <c r="F28" s="182" t="s">
        <v>55</v>
      </c>
      <c r="G28" s="349">
        <v>14.79</v>
      </c>
      <c r="H28" s="350"/>
      <c r="I28" s="350"/>
      <c r="J28" s="343" t="e">
        <f t="shared" si="2"/>
        <v>#DIV/0!</v>
      </c>
    </row>
    <row r="29" ht="20.1" customHeight="1" spans="1:10">
      <c r="A29" s="346" t="s">
        <v>56</v>
      </c>
      <c r="B29" s="358"/>
      <c r="C29" s="353"/>
      <c r="D29" s="354"/>
      <c r="E29" s="343"/>
      <c r="F29" s="182" t="s">
        <v>57</v>
      </c>
      <c r="G29" s="349"/>
      <c r="H29" s="350">
        <v>0.2</v>
      </c>
      <c r="I29" s="350"/>
      <c r="J29" s="343" t="e">
        <f t="shared" si="2"/>
        <v>#DIV/0!</v>
      </c>
    </row>
    <row r="30" ht="20.1" customHeight="1" spans="1:10">
      <c r="A30" s="346" t="s">
        <v>58</v>
      </c>
      <c r="B30" s="358"/>
      <c r="C30" s="353"/>
      <c r="D30" s="354"/>
      <c r="E30" s="343"/>
      <c r="F30" s="182" t="s">
        <v>59</v>
      </c>
      <c r="G30" s="349"/>
      <c r="H30" s="350"/>
      <c r="I30" s="350"/>
      <c r="J30" s="343" t="e">
        <f t="shared" si="2"/>
        <v>#DIV/0!</v>
      </c>
    </row>
    <row r="31" ht="20.1" customHeight="1" spans="1:10">
      <c r="A31" s="360" t="s">
        <v>60</v>
      </c>
      <c r="B31" s="358"/>
      <c r="C31" s="353"/>
      <c r="D31" s="354"/>
      <c r="E31" s="343"/>
      <c r="F31" s="182" t="s">
        <v>61</v>
      </c>
      <c r="G31" s="349"/>
      <c r="H31" s="350"/>
      <c r="I31" s="350"/>
      <c r="J31" s="343" t="e">
        <f t="shared" si="2"/>
        <v>#DIV/0!</v>
      </c>
    </row>
    <row r="32" ht="20.1" customHeight="1" spans="1:10">
      <c r="A32" s="360" t="s">
        <v>62</v>
      </c>
      <c r="B32" s="358"/>
      <c r="C32" s="353"/>
      <c r="D32" s="354"/>
      <c r="E32" s="343"/>
      <c r="F32" s="182"/>
      <c r="G32" s="361"/>
      <c r="H32" s="362"/>
      <c r="I32" s="362"/>
      <c r="J32" s="343" t="e">
        <f t="shared" si="2"/>
        <v>#DIV/0!</v>
      </c>
    </row>
    <row r="33" ht="20.1" customHeight="1" spans="1:10">
      <c r="A33" s="363"/>
      <c r="B33" s="364"/>
      <c r="C33" s="365"/>
      <c r="D33" s="354"/>
      <c r="E33" s="343"/>
      <c r="F33" s="182"/>
      <c r="G33" s="361"/>
      <c r="H33" s="362"/>
      <c r="I33" s="354"/>
      <c r="J33" s="343" t="e">
        <f t="shared" si="2"/>
        <v>#DIV/0!</v>
      </c>
    </row>
    <row r="34" ht="20.1" customHeight="1" spans="1:10">
      <c r="A34" s="345" t="s">
        <v>63</v>
      </c>
      <c r="B34" s="341">
        <f t="shared" ref="B34:I34" si="3">+B35+B36</f>
        <v>1641.52</v>
      </c>
      <c r="C34" s="342">
        <f t="shared" si="3"/>
        <v>18121.96</v>
      </c>
      <c r="D34" s="341">
        <f t="shared" si="3"/>
        <v>16596.75</v>
      </c>
      <c r="E34" s="343">
        <f>(C34/D34-1)*100</f>
        <v>9.18981125822829</v>
      </c>
      <c r="F34" s="345" t="s">
        <v>64</v>
      </c>
      <c r="G34" s="341">
        <f t="shared" si="3"/>
        <v>174.56</v>
      </c>
      <c r="H34" s="341">
        <f t="shared" si="3"/>
        <v>174.56</v>
      </c>
      <c r="I34" s="341">
        <f t="shared" si="3"/>
        <v>174.56</v>
      </c>
      <c r="J34" s="343">
        <f t="shared" si="2"/>
        <v>0</v>
      </c>
    </row>
    <row r="35" ht="20.1" customHeight="1" spans="1:10">
      <c r="A35" s="93" t="s">
        <v>65</v>
      </c>
      <c r="B35" s="366">
        <v>1466.96</v>
      </c>
      <c r="C35" s="367">
        <v>17947.4</v>
      </c>
      <c r="D35" s="367">
        <v>16422.19</v>
      </c>
      <c r="E35" s="343">
        <f>(C35/D35-1)*100</f>
        <v>9.28749454244533</v>
      </c>
      <c r="F35" s="93" t="s">
        <v>66</v>
      </c>
      <c r="G35" s="366"/>
      <c r="H35" s="367"/>
      <c r="I35" s="367"/>
      <c r="J35" s="343" t="e">
        <f t="shared" si="2"/>
        <v>#DIV/0!</v>
      </c>
    </row>
    <row r="36" ht="20.1" customHeight="1" spans="1:10">
      <c r="A36" s="93" t="s">
        <v>67</v>
      </c>
      <c r="B36" s="362">
        <v>174.56</v>
      </c>
      <c r="C36" s="362">
        <v>174.56</v>
      </c>
      <c r="D36" s="362">
        <v>174.56</v>
      </c>
      <c r="E36" s="343">
        <f>(C36/D36-1)*100</f>
        <v>0</v>
      </c>
      <c r="F36" s="93" t="s">
        <v>68</v>
      </c>
      <c r="G36" s="362">
        <v>174.56</v>
      </c>
      <c r="H36" s="362">
        <v>174.56</v>
      </c>
      <c r="I36" s="362">
        <v>174.56</v>
      </c>
      <c r="J36" s="343">
        <f t="shared" si="2"/>
        <v>0</v>
      </c>
    </row>
    <row r="37" s="329" customFormat="1" ht="119.25" customHeight="1" spans="1:10">
      <c r="A37" s="368" t="s">
        <v>69</v>
      </c>
      <c r="B37" s="368"/>
      <c r="C37" s="368"/>
      <c r="D37" s="368"/>
      <c r="E37" s="368"/>
      <c r="F37" s="368"/>
      <c r="G37" s="368"/>
      <c r="H37" s="368"/>
      <c r="I37" s="368"/>
      <c r="J37" s="368"/>
    </row>
  </sheetData>
  <protectedRanges>
    <protectedRange sqref="B8:B23" name="区域1"/>
    <protectedRange sqref="B24:D24" name="区域1_3_2"/>
  </protectedRanges>
  <mergeCells count="4">
    <mergeCell ref="A1:J1"/>
    <mergeCell ref="A2:J2"/>
    <mergeCell ref="G3:J3"/>
    <mergeCell ref="A37:J37"/>
  </mergeCells>
  <pageMargins left="0.590277777777778" right="0.432638888888889" top="0.55" bottom="0.668055555555556" header="0.313888888888889" footer="0.393055555555556"/>
  <pageSetup paperSize="9" scale="91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8"/>
  <sheetViews>
    <sheetView workbookViewId="0">
      <selection activeCell="A11" sqref="A11"/>
    </sheetView>
  </sheetViews>
  <sheetFormatPr defaultColWidth="21.5" defaultRowHeight="14.25" outlineLevelCol="2"/>
  <cols>
    <col min="1" max="1" width="52.25" style="97" customWidth="1"/>
    <col min="2" max="2" width="31.7416666666667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.75" spans="1:2">
      <c r="A1" s="3" t="s">
        <v>1084</v>
      </c>
      <c r="B1" s="3"/>
    </row>
    <row r="2" s="96" customFormat="1" ht="20.25" spans="1:2">
      <c r="A2" s="99" t="s">
        <v>1085</v>
      </c>
      <c r="B2" s="99"/>
    </row>
    <row r="3" s="96" customFormat="1" ht="18" customHeight="1" spans="1:2">
      <c r="A3" s="100" t="s">
        <v>1086</v>
      </c>
      <c r="B3" s="100"/>
    </row>
    <row r="4" ht="18" customHeight="1" spans="1:2">
      <c r="A4" s="101"/>
      <c r="B4" s="102" t="s">
        <v>2</v>
      </c>
    </row>
    <row r="5" ht="18.75" spans="1:2">
      <c r="A5" s="103" t="s">
        <v>1087</v>
      </c>
      <c r="B5" s="104" t="s">
        <v>1088</v>
      </c>
    </row>
    <row r="6" ht="21.95" customHeight="1" spans="1:2">
      <c r="A6" s="105" t="s">
        <v>1089</v>
      </c>
      <c r="B6" s="106">
        <f>B7+B12+B23+B26+B30</f>
        <v>884.32</v>
      </c>
    </row>
    <row r="7" ht="21.95" customHeight="1" spans="1:2">
      <c r="A7" s="107" t="s">
        <v>1090</v>
      </c>
      <c r="B7" s="108">
        <f>SUM(B8:B11)</f>
        <v>668.19</v>
      </c>
    </row>
    <row r="8" ht="21.95" customHeight="1" spans="1:2">
      <c r="A8" s="109" t="s">
        <v>1091</v>
      </c>
      <c r="B8" s="110">
        <v>439.62</v>
      </c>
    </row>
    <row r="9" ht="21.95" customHeight="1" spans="1:2">
      <c r="A9" s="109" t="s">
        <v>1092</v>
      </c>
      <c r="B9" s="110">
        <v>140.39</v>
      </c>
    </row>
    <row r="10" ht="21.95" customHeight="1" spans="1:2">
      <c r="A10" s="109" t="s">
        <v>1093</v>
      </c>
      <c r="B10" s="110">
        <v>48.15</v>
      </c>
    </row>
    <row r="11" ht="21.95" customHeight="1" spans="1:2">
      <c r="A11" s="109" t="s">
        <v>1094</v>
      </c>
      <c r="B11" s="110">
        <v>40.03</v>
      </c>
    </row>
    <row r="12" ht="21.95" customHeight="1" spans="1:2">
      <c r="A12" s="107" t="s">
        <v>1095</v>
      </c>
      <c r="B12" s="108">
        <f>SUM(B13:B22)</f>
        <v>200.13</v>
      </c>
    </row>
    <row r="13" ht="21.95" customHeight="1" spans="1:2">
      <c r="A13" s="109" t="s">
        <v>1096</v>
      </c>
      <c r="B13" s="111">
        <v>131.11</v>
      </c>
    </row>
    <row r="14" ht="21.95" customHeight="1" spans="1:2">
      <c r="A14" s="109" t="s">
        <v>1097</v>
      </c>
      <c r="B14" s="110">
        <v>14.1</v>
      </c>
    </row>
    <row r="15" ht="21.95" customHeight="1" spans="1:2">
      <c r="A15" s="109" t="s">
        <v>1098</v>
      </c>
      <c r="B15" s="110">
        <v>10.72</v>
      </c>
    </row>
    <row r="16" ht="21.95" customHeight="1" spans="1:2">
      <c r="A16" s="109" t="s">
        <v>1099</v>
      </c>
      <c r="B16" s="110"/>
    </row>
    <row r="17" ht="21.95" customHeight="1" spans="1:2">
      <c r="A17" s="109" t="s">
        <v>1100</v>
      </c>
      <c r="B17" s="110"/>
    </row>
    <row r="18" ht="21.95" customHeight="1" spans="1:2">
      <c r="A18" s="109" t="s">
        <v>1101</v>
      </c>
      <c r="B18" s="110">
        <v>28.2</v>
      </c>
    </row>
    <row r="19" ht="21.95" customHeight="1" spans="1:2">
      <c r="A19" s="109" t="s">
        <v>1102</v>
      </c>
      <c r="B19" s="110"/>
    </row>
    <row r="20" ht="21.95" customHeight="1" spans="1:2">
      <c r="A20" s="109" t="s">
        <v>1103</v>
      </c>
      <c r="B20" s="110">
        <v>16</v>
      </c>
    </row>
    <row r="21" ht="21.95" customHeight="1" spans="1:2">
      <c r="A21" s="109" t="s">
        <v>1104</v>
      </c>
      <c r="B21" s="110"/>
    </row>
    <row r="22" ht="21.95" customHeight="1" spans="1:2">
      <c r="A22" s="109" t="s">
        <v>1105</v>
      </c>
      <c r="B22" s="110"/>
    </row>
    <row r="23" ht="21.95" customHeight="1" spans="1:2">
      <c r="A23" s="107" t="s">
        <v>1106</v>
      </c>
      <c r="B23" s="108">
        <f>SUM(B24:B25)</f>
        <v>0</v>
      </c>
    </row>
    <row r="24" ht="21.95" customHeight="1" spans="1:2">
      <c r="A24" s="109" t="s">
        <v>1107</v>
      </c>
      <c r="B24" s="110"/>
    </row>
    <row r="25" ht="21.95" customHeight="1" spans="1:2">
      <c r="A25" s="109" t="s">
        <v>1108</v>
      </c>
      <c r="B25" s="110"/>
    </row>
    <row r="26" ht="21.95" customHeight="1" spans="1:2">
      <c r="A26" s="107" t="s">
        <v>1109</v>
      </c>
      <c r="B26" s="108">
        <f>SUM(B27:B29)</f>
        <v>16</v>
      </c>
    </row>
    <row r="27" ht="21.95" customHeight="1" spans="1:2">
      <c r="A27" s="109" t="s">
        <v>1110</v>
      </c>
      <c r="B27" s="110"/>
    </row>
    <row r="28" ht="21.95" customHeight="1" spans="1:2">
      <c r="A28" s="109" t="s">
        <v>1111</v>
      </c>
      <c r="B28" s="110">
        <v>16</v>
      </c>
    </row>
    <row r="29" ht="21.95" customHeight="1" spans="1:2">
      <c r="A29" s="109" t="s">
        <v>1112</v>
      </c>
      <c r="B29" s="110"/>
    </row>
    <row r="30" ht="21.95" customHeight="1" spans="1:2">
      <c r="A30" s="107" t="s">
        <v>1113</v>
      </c>
      <c r="B30" s="108">
        <f>SUM(B31)</f>
        <v>0</v>
      </c>
    </row>
    <row r="31" ht="21.95" customHeight="1" spans="1:2">
      <c r="A31" s="109" t="s">
        <v>1114</v>
      </c>
      <c r="B31" s="110"/>
    </row>
    <row r="32" spans="1:3">
      <c r="A32" s="112"/>
      <c r="B32" s="113"/>
      <c r="C32" s="114"/>
    </row>
    <row r="33" ht="49" customHeight="1" spans="1:3">
      <c r="A33" s="115" t="s">
        <v>1115</v>
      </c>
      <c r="B33" s="115"/>
      <c r="C33" s="114"/>
    </row>
    <row r="34" ht="18" customHeight="1" spans="1:3">
      <c r="A34" s="114"/>
      <c r="B34" s="116"/>
      <c r="C34" s="114"/>
    </row>
    <row r="35" spans="1:3">
      <c r="A35" s="114"/>
      <c r="B35" s="116"/>
      <c r="C35" s="114"/>
    </row>
    <row r="36" spans="1:2">
      <c r="A36" s="114"/>
      <c r="B36" s="116"/>
    </row>
    <row r="37" spans="1:2">
      <c r="A37" s="114"/>
      <c r="B37" s="116"/>
    </row>
    <row r="38" spans="1:2">
      <c r="A38" s="114"/>
      <c r="B38" s="116"/>
    </row>
  </sheetData>
  <mergeCells count="4">
    <mergeCell ref="A1:B1"/>
    <mergeCell ref="A2:B2"/>
    <mergeCell ref="A3:B3"/>
    <mergeCell ref="A33:B33"/>
  </mergeCells>
  <printOptions horizontalCentered="1"/>
  <pageMargins left="0.668055555555556" right="0.55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A23" sqref="A23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.75" spans="1:4">
      <c r="A1" s="3" t="s">
        <v>1116</v>
      </c>
      <c r="B1" s="3"/>
      <c r="C1" s="73"/>
      <c r="D1" s="73"/>
    </row>
    <row r="2" ht="22.5" spans="1:4">
      <c r="A2" s="5" t="s">
        <v>1117</v>
      </c>
      <c r="B2" s="5"/>
      <c r="C2" s="5"/>
      <c r="D2" s="5"/>
    </row>
    <row r="3" ht="14.25" spans="1:4">
      <c r="A3" s="74"/>
      <c r="B3" s="74"/>
      <c r="C3" s="74"/>
      <c r="D3" s="75" t="s">
        <v>2</v>
      </c>
    </row>
    <row r="4" ht="18.75" spans="1:4">
      <c r="A4" s="76" t="s">
        <v>512</v>
      </c>
      <c r="B4" s="77" t="s">
        <v>4</v>
      </c>
      <c r="C4" s="77" t="s">
        <v>73</v>
      </c>
      <c r="D4" s="77" t="s">
        <v>4</v>
      </c>
    </row>
    <row r="5" ht="30" customHeight="1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30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30" customHeight="1" spans="1:4">
      <c r="A7" s="38" t="s">
        <v>513</v>
      </c>
      <c r="B7" s="83"/>
      <c r="C7" s="84" t="s">
        <v>514</v>
      </c>
      <c r="D7" s="85"/>
    </row>
    <row r="8" ht="30" customHeight="1" spans="1:4">
      <c r="A8" s="38" t="s">
        <v>1118</v>
      </c>
      <c r="B8" s="83"/>
      <c r="C8" s="84" t="s">
        <v>516</v>
      </c>
      <c r="D8" s="85"/>
    </row>
    <row r="9" ht="30" customHeight="1" spans="1:4">
      <c r="A9" s="38" t="s">
        <v>1119</v>
      </c>
      <c r="B9" s="83"/>
      <c r="C9" s="84" t="s">
        <v>1120</v>
      </c>
      <c r="D9" s="84"/>
    </row>
    <row r="10" ht="30" customHeight="1" spans="1:4">
      <c r="A10" s="38" t="s">
        <v>1121</v>
      </c>
      <c r="B10" s="83"/>
      <c r="C10" s="84" t="s">
        <v>1122</v>
      </c>
      <c r="D10" s="85"/>
    </row>
    <row r="11" ht="30" customHeight="1" spans="1:4">
      <c r="A11" s="38" t="s">
        <v>1123</v>
      </c>
      <c r="B11" s="83"/>
      <c r="C11" s="84" t="s">
        <v>1124</v>
      </c>
      <c r="D11" s="85"/>
    </row>
    <row r="12" ht="30" customHeight="1" spans="1:4">
      <c r="A12" s="38" t="s">
        <v>1125</v>
      </c>
      <c r="B12" s="83"/>
      <c r="C12" s="86" t="s">
        <v>1126</v>
      </c>
      <c r="D12" s="84"/>
    </row>
    <row r="13" ht="30" customHeight="1" spans="1:4">
      <c r="A13" s="38" t="s">
        <v>1127</v>
      </c>
      <c r="B13" s="83"/>
      <c r="C13" s="86" t="s">
        <v>1128</v>
      </c>
      <c r="D13" s="84"/>
    </row>
    <row r="14" ht="30" customHeight="1" spans="1:4">
      <c r="A14" s="38" t="s">
        <v>1129</v>
      </c>
      <c r="B14" s="83"/>
      <c r="C14" s="86" t="s">
        <v>1130</v>
      </c>
      <c r="D14" s="85"/>
    </row>
    <row r="15" ht="30" customHeight="1" spans="1:4">
      <c r="A15" s="38" t="s">
        <v>1131</v>
      </c>
      <c r="B15" s="83"/>
      <c r="C15" s="86" t="s">
        <v>1132</v>
      </c>
      <c r="D15" s="85"/>
    </row>
    <row r="16" ht="30" customHeight="1" spans="1:4">
      <c r="A16" s="87" t="s">
        <v>1133</v>
      </c>
      <c r="B16" s="83"/>
      <c r="C16" s="86" t="s">
        <v>1134</v>
      </c>
      <c r="D16" s="85"/>
    </row>
    <row r="17" ht="30" customHeight="1" spans="1:4">
      <c r="A17" s="38" t="s">
        <v>1135</v>
      </c>
      <c r="B17" s="83"/>
      <c r="C17" s="86" t="s">
        <v>1136</v>
      </c>
      <c r="D17" s="88"/>
    </row>
    <row r="18" ht="30" customHeight="1" spans="1:4">
      <c r="A18" s="38"/>
      <c r="B18" s="83"/>
      <c r="C18" s="86" t="s">
        <v>1137</v>
      </c>
      <c r="D18" s="88"/>
    </row>
    <row r="19" ht="30" customHeight="1" spans="1:4">
      <c r="A19" s="38"/>
      <c r="B19" s="83"/>
      <c r="C19" s="89"/>
      <c r="D19" s="89"/>
    </row>
    <row r="20" ht="30" customHeight="1" spans="1:4">
      <c r="A20" s="46" t="s">
        <v>63</v>
      </c>
      <c r="B20" s="79">
        <f>SUM(B21:B22)+B25</f>
        <v>0</v>
      </c>
      <c r="C20" s="90" t="s">
        <v>64</v>
      </c>
      <c r="D20" s="79">
        <f>SUM(D21:D24)</f>
        <v>0</v>
      </c>
    </row>
    <row r="21" ht="30" customHeight="1" spans="1:4">
      <c r="A21" s="38" t="s">
        <v>65</v>
      </c>
      <c r="B21" s="91"/>
      <c r="C21" s="83" t="s">
        <v>1138</v>
      </c>
      <c r="D21" s="92"/>
    </row>
    <row r="22" ht="30" customHeight="1" spans="1:4">
      <c r="A22" s="93" t="s">
        <v>642</v>
      </c>
      <c r="B22" s="92"/>
      <c r="C22" s="83" t="s">
        <v>1139</v>
      </c>
      <c r="D22" s="92"/>
    </row>
    <row r="23" ht="30" customHeight="1" spans="1:4">
      <c r="A23" s="93" t="s">
        <v>1140</v>
      </c>
      <c r="B23" s="92"/>
      <c r="C23" s="94" t="s">
        <v>637</v>
      </c>
      <c r="D23" s="92"/>
    </row>
    <row r="24" ht="30" customHeight="1" spans="1:4">
      <c r="A24" s="93" t="s">
        <v>645</v>
      </c>
      <c r="B24" s="91"/>
      <c r="C24" s="94" t="s">
        <v>639</v>
      </c>
      <c r="D24" s="92"/>
    </row>
    <row r="25" ht="30" customHeight="1" spans="1:4">
      <c r="A25" s="93" t="s">
        <v>1141</v>
      </c>
      <c r="B25" s="91"/>
      <c r="C25" s="94" t="s">
        <v>641</v>
      </c>
      <c r="D25" s="91"/>
    </row>
    <row r="26" ht="44.25" customHeight="1" spans="1:4">
      <c r="A26" s="95" t="s">
        <v>1142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1.02291666666667" right="0.471527777777778" top="0.668055555555556" bottom="0.865277777777778" header="0.3" footer="0.3"/>
  <pageSetup paperSize="9" scale="8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B38" sqref="B38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1143</v>
      </c>
      <c r="C1" s="3"/>
    </row>
    <row r="2" ht="35.25" customHeight="1" spans="2:5">
      <c r="B2" s="5" t="s">
        <v>1144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1088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809</v>
      </c>
      <c r="C6" s="62"/>
    </row>
    <row r="7" ht="21.95" customHeight="1" spans="1:3">
      <c r="A7" s="63">
        <v>20822</v>
      </c>
      <c r="B7" s="64" t="s">
        <v>1145</v>
      </c>
      <c r="C7" s="62"/>
    </row>
    <row r="8" ht="21.95" customHeight="1" spans="1:3">
      <c r="A8" s="65" t="s">
        <v>1146</v>
      </c>
      <c r="B8" s="66" t="s">
        <v>1147</v>
      </c>
      <c r="C8" s="62"/>
    </row>
    <row r="9" ht="21.95" customHeight="1" spans="1:3">
      <c r="A9" s="65" t="s">
        <v>1147</v>
      </c>
      <c r="B9" s="66" t="s">
        <v>1146</v>
      </c>
      <c r="C9" s="62"/>
    </row>
    <row r="10" ht="21.95" customHeight="1" spans="1:3">
      <c r="A10" s="67">
        <v>212</v>
      </c>
      <c r="B10" s="61" t="s">
        <v>930</v>
      </c>
      <c r="C10" s="62"/>
    </row>
    <row r="11" ht="21.95" customHeight="1" spans="1:3">
      <c r="A11" s="63">
        <v>21208</v>
      </c>
      <c r="B11" s="64" t="s">
        <v>1148</v>
      </c>
      <c r="C11" s="62"/>
    </row>
    <row r="12" ht="21.95" customHeight="1" spans="1:3">
      <c r="A12" s="65" t="s">
        <v>1149</v>
      </c>
      <c r="B12" s="66" t="s">
        <v>1149</v>
      </c>
      <c r="C12" s="62"/>
    </row>
    <row r="13" ht="21.95" customHeight="1" spans="1:3">
      <c r="A13" s="65" t="s">
        <v>1150</v>
      </c>
      <c r="B13" s="66" t="s">
        <v>1150</v>
      </c>
      <c r="C13" s="62"/>
    </row>
    <row r="14" ht="21.95" customHeight="1" spans="1:3">
      <c r="A14" s="63">
        <v>21214</v>
      </c>
      <c r="B14" s="64" t="s">
        <v>1151</v>
      </c>
      <c r="C14" s="62"/>
    </row>
    <row r="15" ht="21.95" customHeight="1" spans="1:3">
      <c r="A15" s="65" t="s">
        <v>1152</v>
      </c>
      <c r="B15" s="66" t="s">
        <v>1152</v>
      </c>
      <c r="C15" s="62"/>
    </row>
    <row r="16" ht="21.95" customHeight="1" spans="1:3">
      <c r="A16" s="67">
        <v>213</v>
      </c>
      <c r="B16" s="61" t="s">
        <v>941</v>
      </c>
      <c r="C16" s="62"/>
    </row>
    <row r="17" ht="21.95" customHeight="1" spans="1:3">
      <c r="A17" s="63">
        <v>21366</v>
      </c>
      <c r="B17" s="64" t="s">
        <v>1153</v>
      </c>
      <c r="C17" s="62"/>
    </row>
    <row r="18" ht="21.95" customHeight="1" spans="1:3">
      <c r="A18" s="65" t="s">
        <v>1154</v>
      </c>
      <c r="B18" s="66" t="s">
        <v>1154</v>
      </c>
      <c r="C18" s="62"/>
    </row>
    <row r="19" ht="21.95" customHeight="1" spans="1:3">
      <c r="A19" s="63">
        <v>21367</v>
      </c>
      <c r="B19" s="64" t="s">
        <v>1155</v>
      </c>
      <c r="C19" s="62"/>
    </row>
    <row r="20" ht="21.95" customHeight="1" spans="1:3">
      <c r="A20" s="65" t="s">
        <v>1156</v>
      </c>
      <c r="B20" s="66" t="s">
        <v>1157</v>
      </c>
      <c r="C20" s="62"/>
    </row>
    <row r="21" ht="21.95" customHeight="1" spans="1:3">
      <c r="A21" s="65" t="s">
        <v>1157</v>
      </c>
      <c r="B21" s="66" t="s">
        <v>1156</v>
      </c>
      <c r="C21" s="62"/>
    </row>
    <row r="22" ht="21.95" customHeight="1" spans="1:3">
      <c r="A22" s="63">
        <v>21369</v>
      </c>
      <c r="B22" s="64" t="s">
        <v>1158</v>
      </c>
      <c r="C22" s="62"/>
    </row>
    <row r="23" ht="21.95" customHeight="1" spans="1:3">
      <c r="A23" s="65" t="s">
        <v>1159</v>
      </c>
      <c r="B23" s="66" t="s">
        <v>1159</v>
      </c>
      <c r="C23" s="62"/>
    </row>
    <row r="24" ht="21.95" customHeight="1" spans="1:3">
      <c r="A24" s="67">
        <v>229</v>
      </c>
      <c r="B24" s="61" t="s">
        <v>1045</v>
      </c>
      <c r="C24" s="62"/>
    </row>
    <row r="25" ht="21.95" customHeight="1" spans="1:3">
      <c r="A25" s="63">
        <v>22904</v>
      </c>
      <c r="B25" s="64" t="s">
        <v>1160</v>
      </c>
      <c r="C25" s="62"/>
    </row>
    <row r="26" ht="21.95" customHeight="1" spans="1:3">
      <c r="A26" s="65" t="s">
        <v>1161</v>
      </c>
      <c r="B26" s="66" t="s">
        <v>1161</v>
      </c>
      <c r="C26" s="62"/>
    </row>
    <row r="27" ht="21.95" customHeight="1" spans="1:3">
      <c r="A27" s="63">
        <v>22960</v>
      </c>
      <c r="B27" s="64" t="s">
        <v>1162</v>
      </c>
      <c r="C27" s="62"/>
    </row>
    <row r="28" ht="21.95" customHeight="1" spans="1:3">
      <c r="A28" s="65" t="s">
        <v>1163</v>
      </c>
      <c r="B28" s="66" t="s">
        <v>1164</v>
      </c>
      <c r="C28" s="62"/>
    </row>
    <row r="29" ht="21.95" customHeight="1" spans="1:3">
      <c r="A29" s="65" t="s">
        <v>1164</v>
      </c>
      <c r="B29" s="66" t="s">
        <v>1163</v>
      </c>
      <c r="C29" s="62"/>
    </row>
    <row r="30" ht="21.95" customHeight="1" spans="1:3">
      <c r="A30" s="67">
        <v>232</v>
      </c>
      <c r="B30" s="61" t="s">
        <v>1048</v>
      </c>
      <c r="C30" s="62"/>
    </row>
    <row r="31" ht="21.95" customHeight="1" spans="1:3">
      <c r="A31" s="63">
        <v>23204</v>
      </c>
      <c r="B31" s="64" t="s">
        <v>1165</v>
      </c>
      <c r="C31" s="62"/>
    </row>
    <row r="32" ht="21.95" customHeight="1" spans="1:3">
      <c r="A32" s="65" t="s">
        <v>1166</v>
      </c>
      <c r="B32" s="66" t="s">
        <v>1166</v>
      </c>
      <c r="C32" s="62"/>
    </row>
    <row r="33" ht="21.95" customHeight="1" spans="1:3">
      <c r="A33" s="67">
        <v>233</v>
      </c>
      <c r="B33" s="61" t="s">
        <v>1051</v>
      </c>
      <c r="C33" s="62"/>
    </row>
    <row r="34" ht="21.95" customHeight="1" spans="1:3">
      <c r="A34" s="63">
        <v>23304</v>
      </c>
      <c r="B34" s="64" t="s">
        <v>1167</v>
      </c>
      <c r="C34" s="62"/>
    </row>
    <row r="35" ht="21.95" customHeight="1" spans="1:3">
      <c r="A35" s="65" t="s">
        <v>1168</v>
      </c>
      <c r="B35" s="66" t="s">
        <v>1168</v>
      </c>
      <c r="C35" s="62"/>
    </row>
    <row r="36" ht="21.95" customHeight="1" spans="1:3">
      <c r="A36" s="67">
        <v>234</v>
      </c>
      <c r="B36" s="61" t="s">
        <v>1169</v>
      </c>
      <c r="C36" s="62"/>
    </row>
    <row r="37" ht="21.95" customHeight="1" spans="1:3">
      <c r="A37" s="63">
        <v>23401</v>
      </c>
      <c r="B37" s="64" t="s">
        <v>1170</v>
      </c>
      <c r="C37" s="62"/>
    </row>
    <row r="38" ht="21.95" customHeight="1" spans="1:3">
      <c r="A38" s="65" t="s">
        <v>1171</v>
      </c>
      <c r="B38" s="66" t="s">
        <v>1171</v>
      </c>
      <c r="C38" s="62"/>
    </row>
    <row r="39" ht="21.95" customHeight="1" spans="1:3">
      <c r="A39" s="63">
        <v>23402</v>
      </c>
      <c r="B39" s="64" t="s">
        <v>1172</v>
      </c>
      <c r="C39" s="62"/>
    </row>
    <row r="40" ht="21.95" customHeight="1" spans="1:3">
      <c r="A40" s="65" t="s">
        <v>1173</v>
      </c>
      <c r="B40" s="66" t="s">
        <v>1173</v>
      </c>
      <c r="C40" s="62"/>
    </row>
    <row r="41" ht="37.5" customHeight="1" spans="2:3">
      <c r="B41" s="68" t="s">
        <v>1174</v>
      </c>
      <c r="C41" s="68"/>
    </row>
  </sheetData>
  <mergeCells count="3">
    <mergeCell ref="B1:C1"/>
    <mergeCell ref="B2:C2"/>
    <mergeCell ref="B41:C41"/>
  </mergeCells>
  <printOptions horizontalCentered="1"/>
  <pageMargins left="0.904166666666667" right="0.511805555555556" top="0.747916666666667" bottom="0.865277777777778" header="0.313888888888889" footer="0.313888888888889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14"/>
  <sheetViews>
    <sheetView workbookViewId="0">
      <selection activeCell="C9" sqref="C9"/>
    </sheetView>
  </sheetViews>
  <sheetFormatPr defaultColWidth="12.75" defaultRowHeight="13.5" outlineLevelCol="5"/>
  <cols>
    <col min="1" max="1" width="28.9083333333333" style="22" customWidth="1"/>
    <col min="2" max="2" width="18.5" style="23" customWidth="1"/>
    <col min="3" max="3" width="34.7333333333333" style="24" customWidth="1"/>
    <col min="4" max="4" width="18.9583333333333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.75" spans="1:4">
      <c r="A1" s="25" t="s">
        <v>1175</v>
      </c>
      <c r="B1" s="25"/>
      <c r="C1" s="26"/>
      <c r="D1" s="26"/>
    </row>
    <row r="2" ht="22.5" spans="1:4">
      <c r="A2" s="27" t="s">
        <v>1176</v>
      </c>
      <c r="B2" s="27"/>
      <c r="C2" s="27"/>
      <c r="D2" s="27"/>
    </row>
    <row r="3" s="4" customFormat="1" ht="27" customHeight="1" spans="1:4">
      <c r="A3" s="28"/>
      <c r="B3" s="29"/>
      <c r="C3" s="30"/>
      <c r="D3" s="31" t="s">
        <v>2</v>
      </c>
    </row>
    <row r="4" s="4" customFormat="1" ht="30" customHeight="1" spans="1:4">
      <c r="A4" s="32" t="s">
        <v>512</v>
      </c>
      <c r="B4" s="33" t="s">
        <v>4</v>
      </c>
      <c r="C4" s="33" t="s">
        <v>73</v>
      </c>
      <c r="D4" s="33" t="s">
        <v>4</v>
      </c>
    </row>
    <row r="5" s="4" customFormat="1" ht="30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30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30" customHeight="1" spans="1:5">
      <c r="A7" s="38" t="s">
        <v>595</v>
      </c>
      <c r="B7" s="39"/>
      <c r="C7" s="40" t="s">
        <v>1177</v>
      </c>
      <c r="D7" s="39"/>
      <c r="E7" s="41"/>
    </row>
    <row r="8" s="4" customFormat="1" ht="30" customHeight="1" spans="1:5">
      <c r="A8" s="38" t="s">
        <v>597</v>
      </c>
      <c r="B8" s="39"/>
      <c r="C8" s="42" t="s">
        <v>1178</v>
      </c>
      <c r="D8" s="39"/>
      <c r="E8" s="41"/>
    </row>
    <row r="9" s="4" customFormat="1" ht="30" customHeight="1" spans="1:4">
      <c r="A9" s="38" t="s">
        <v>599</v>
      </c>
      <c r="B9" s="39"/>
      <c r="C9" s="42"/>
      <c r="D9" s="39"/>
    </row>
    <row r="10" s="4" customFormat="1" ht="30" customHeight="1" spans="1:4">
      <c r="A10" s="38" t="s">
        <v>601</v>
      </c>
      <c r="B10" s="39"/>
      <c r="C10" s="42"/>
      <c r="D10" s="39"/>
    </row>
    <row r="11" s="4" customFormat="1" ht="30" customHeight="1" spans="1:6">
      <c r="A11" s="43"/>
      <c r="B11" s="44"/>
      <c r="C11" s="40"/>
      <c r="D11" s="39"/>
      <c r="E11" s="41"/>
      <c r="F11" s="45"/>
    </row>
    <row r="12" s="4" customFormat="1" ht="30" customHeight="1" spans="1:5">
      <c r="A12" s="46" t="s">
        <v>63</v>
      </c>
      <c r="B12" s="47">
        <f>B13</f>
        <v>0</v>
      </c>
      <c r="C12" s="48" t="s">
        <v>64</v>
      </c>
      <c r="D12" s="35">
        <f>D13</f>
        <v>0</v>
      </c>
      <c r="E12" s="49"/>
    </row>
    <row r="13" s="4" customFormat="1" ht="30" customHeight="1" spans="1:4">
      <c r="A13" s="38" t="s">
        <v>1179</v>
      </c>
      <c r="B13" s="39"/>
      <c r="C13" s="39" t="s">
        <v>1180</v>
      </c>
      <c r="D13" s="39"/>
    </row>
    <row r="14" ht="28.5" customHeight="1" spans="1:4">
      <c r="A14" s="50" t="s">
        <v>1181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7638888888889" right="0.55" top="0.904166666666667" bottom="0.747916666666667" header="0.313888888888889" footer="0.313888888888889"/>
  <pageSetup paperSize="9" scale="90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G7" sqref="G7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1182</v>
      </c>
      <c r="B1" s="3"/>
      <c r="C1" s="4"/>
      <c r="D1" s="4"/>
    </row>
    <row r="2" ht="22.5" spans="1:4">
      <c r="A2" s="5" t="s">
        <v>1183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30" customHeight="1" spans="1:4">
      <c r="A4" s="9" t="s">
        <v>512</v>
      </c>
      <c r="B4" s="10" t="s">
        <v>4</v>
      </c>
      <c r="C4" s="9" t="s">
        <v>73</v>
      </c>
      <c r="D4" s="10" t="s">
        <v>4</v>
      </c>
    </row>
    <row r="5" ht="30" customHeight="1" spans="1:4">
      <c r="A5" s="11" t="s">
        <v>9</v>
      </c>
      <c r="B5" s="12"/>
      <c r="C5" s="11" t="s">
        <v>9</v>
      </c>
      <c r="D5" s="12"/>
    </row>
    <row r="6" ht="30" customHeight="1" spans="1:4">
      <c r="A6" s="13" t="s">
        <v>10</v>
      </c>
      <c r="B6" s="12"/>
      <c r="C6" s="13" t="s">
        <v>11</v>
      </c>
      <c r="D6" s="12"/>
    </row>
    <row r="7" ht="30" customHeight="1" spans="1:4">
      <c r="A7" s="14" t="s">
        <v>614</v>
      </c>
      <c r="B7" s="15"/>
      <c r="C7" s="14" t="s">
        <v>615</v>
      </c>
      <c r="D7" s="15"/>
    </row>
    <row r="8" ht="30" customHeight="1" spans="1:4">
      <c r="A8" s="16" t="s">
        <v>616</v>
      </c>
      <c r="B8" s="15"/>
      <c r="C8" s="16" t="s">
        <v>616</v>
      </c>
      <c r="D8" s="15"/>
    </row>
    <row r="9" ht="30" customHeight="1" spans="1:4">
      <c r="A9" s="16" t="s">
        <v>617</v>
      </c>
      <c r="B9" s="15"/>
      <c r="C9" s="16" t="s">
        <v>617</v>
      </c>
      <c r="D9" s="15"/>
    </row>
    <row r="10" ht="30" customHeight="1" spans="1:4">
      <c r="A10" s="16" t="s">
        <v>618</v>
      </c>
      <c r="B10" s="15"/>
      <c r="C10" s="16" t="s">
        <v>618</v>
      </c>
      <c r="D10" s="15"/>
    </row>
    <row r="11" ht="30" customHeight="1" spans="1:4">
      <c r="A11" s="14" t="s">
        <v>619</v>
      </c>
      <c r="B11" s="15"/>
      <c r="C11" s="14" t="s">
        <v>620</v>
      </c>
      <c r="D11" s="15"/>
    </row>
    <row r="12" ht="30" customHeight="1" spans="1:4">
      <c r="A12" s="16" t="s">
        <v>621</v>
      </c>
      <c r="B12" s="15"/>
      <c r="C12" s="16" t="s">
        <v>621</v>
      </c>
      <c r="D12" s="15"/>
    </row>
    <row r="13" ht="30" customHeight="1" spans="1:4">
      <c r="A13" s="16" t="s">
        <v>622</v>
      </c>
      <c r="B13" s="15"/>
      <c r="C13" s="16" t="s">
        <v>622</v>
      </c>
      <c r="D13" s="15"/>
    </row>
    <row r="14" ht="30" customHeight="1" spans="1:4">
      <c r="A14" s="14" t="s">
        <v>623</v>
      </c>
      <c r="B14" s="15"/>
      <c r="C14" s="14" t="s">
        <v>624</v>
      </c>
      <c r="D14" s="15"/>
    </row>
    <row r="15" ht="30" customHeight="1" spans="1:4">
      <c r="A15" s="14" t="s">
        <v>625</v>
      </c>
      <c r="B15" s="15"/>
      <c r="C15" s="14" t="s">
        <v>626</v>
      </c>
      <c r="D15" s="15"/>
    </row>
    <row r="16" ht="30" customHeight="1" spans="1:4">
      <c r="A16" s="17"/>
      <c r="B16" s="18"/>
      <c r="C16" s="19"/>
      <c r="D16" s="18"/>
    </row>
    <row r="17" ht="30" customHeight="1" spans="1:4">
      <c r="A17" s="19" t="s">
        <v>627</v>
      </c>
      <c r="B17" s="20"/>
      <c r="C17" s="14" t="s">
        <v>1184</v>
      </c>
      <c r="D17" s="12"/>
    </row>
    <row r="18" ht="32.25" customHeight="1" spans="1:4">
      <c r="A18" s="21" t="s">
        <v>1185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1.02291666666667" right="0.55" top="0.904166666666667" bottom="0.75" header="0.313888888888889" footer="0.3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" sqref="A2:C2"/>
    </sheetView>
  </sheetViews>
  <sheetFormatPr defaultColWidth="21.5" defaultRowHeight="14.25"/>
  <cols>
    <col min="1" max="1" width="16.6166666666667" style="313" customWidth="1"/>
    <col min="2" max="2" width="48.3333333333333" style="97" customWidth="1"/>
    <col min="3" max="3" width="21.875" style="314" customWidth="1"/>
    <col min="4" max="4" width="8.25" style="114" customWidth="1"/>
    <col min="5" max="11" width="21.5" style="114"/>
    <col min="12" max="16384" width="21.5" style="97"/>
  </cols>
  <sheetData>
    <row r="1" ht="21.95" customHeight="1" spans="1:3">
      <c r="A1" s="315" t="s">
        <v>70</v>
      </c>
      <c r="C1" s="316"/>
    </row>
    <row r="2" s="96" customFormat="1" ht="21.95" customHeight="1" spans="1:11">
      <c r="A2" s="5" t="s">
        <v>71</v>
      </c>
      <c r="B2" s="5"/>
      <c r="C2" s="5"/>
      <c r="D2" s="317"/>
      <c r="E2" s="317"/>
      <c r="F2" s="317"/>
      <c r="G2" s="317"/>
      <c r="H2" s="317"/>
      <c r="I2" s="317"/>
      <c r="J2" s="317"/>
      <c r="K2" s="317"/>
    </row>
    <row r="3" ht="24" customHeight="1" spans="1:3">
      <c r="A3" s="318" t="s">
        <v>72</v>
      </c>
      <c r="B3" s="318"/>
      <c r="C3" s="318"/>
    </row>
    <row r="4" ht="20.1" customHeight="1" spans="1:3">
      <c r="A4" s="319" t="s">
        <v>73</v>
      </c>
      <c r="B4" s="319"/>
      <c r="C4" s="320" t="s">
        <v>74</v>
      </c>
    </row>
    <row r="5" ht="20.1" customHeight="1" spans="1:3">
      <c r="A5" s="321" t="s">
        <v>11</v>
      </c>
      <c r="B5" s="321"/>
      <c r="C5" s="322">
        <f>SUM(C6,C109,C115,C131,C154,C167,C191,C257,C298,C327,C341,C405,C426,C434,C443,C449,C464,C473,C478,C497,C500,C503)</f>
        <v>17947.4</v>
      </c>
    </row>
    <row r="6" ht="19" customHeight="1" spans="1:3">
      <c r="A6" s="323">
        <v>201</v>
      </c>
      <c r="B6" s="323" t="s">
        <v>75</v>
      </c>
      <c r="C6" s="324">
        <f>SUM(C7,C14,C21,C29,C34,C41,C48,C51,C56,C60,C65,C68,C71,C76,C81,C86,C90,C95,C98,C107)</f>
        <v>10483.64</v>
      </c>
    </row>
    <row r="7" ht="19" customHeight="1" spans="1:3">
      <c r="A7" s="274">
        <v>20101</v>
      </c>
      <c r="B7" s="266" t="s">
        <v>76</v>
      </c>
      <c r="C7" s="325">
        <f>SUM(C8:C13)</f>
        <v>20.89</v>
      </c>
    </row>
    <row r="8" ht="19" customHeight="1" spans="1:3">
      <c r="A8" s="269">
        <v>2010101</v>
      </c>
      <c r="B8" s="326" t="s">
        <v>77</v>
      </c>
      <c r="C8" s="327"/>
    </row>
    <row r="9" ht="19" customHeight="1" spans="1:3">
      <c r="A9" s="269">
        <v>2010102</v>
      </c>
      <c r="B9" s="326" t="s">
        <v>78</v>
      </c>
      <c r="C9" s="327"/>
    </row>
    <row r="10" ht="19" customHeight="1" spans="1:3">
      <c r="A10" s="269">
        <v>2010104</v>
      </c>
      <c r="B10" s="326" t="s">
        <v>79</v>
      </c>
      <c r="C10" s="327">
        <v>18.49</v>
      </c>
    </row>
    <row r="11" ht="19" customHeight="1" spans="1:11">
      <c r="A11" s="269">
        <v>2010108</v>
      </c>
      <c r="B11" s="326" t="s">
        <v>80</v>
      </c>
      <c r="C11" s="327"/>
      <c r="D11" s="97"/>
      <c r="E11" s="97"/>
      <c r="F11" s="97"/>
      <c r="G11" s="97"/>
      <c r="H11" s="97"/>
      <c r="I11" s="97"/>
      <c r="J11" s="97"/>
      <c r="K11" s="97"/>
    </row>
    <row r="12" ht="19" customHeight="1" spans="1:11">
      <c r="A12" s="269">
        <v>2010150</v>
      </c>
      <c r="B12" s="326" t="s">
        <v>81</v>
      </c>
      <c r="C12" s="327"/>
      <c r="D12" s="97"/>
      <c r="E12" s="97"/>
      <c r="F12" s="97"/>
      <c r="G12" s="97"/>
      <c r="H12" s="97"/>
      <c r="I12" s="97"/>
      <c r="J12" s="97"/>
      <c r="K12" s="97"/>
    </row>
    <row r="13" ht="19" customHeight="1" spans="1:11">
      <c r="A13" s="269">
        <v>2010199</v>
      </c>
      <c r="B13" s="326" t="s">
        <v>82</v>
      </c>
      <c r="C13" s="327">
        <v>2.4</v>
      </c>
      <c r="D13" s="97"/>
      <c r="E13" s="97"/>
      <c r="F13" s="97"/>
      <c r="G13" s="97"/>
      <c r="H13" s="97"/>
      <c r="I13" s="97"/>
      <c r="J13" s="97"/>
      <c r="K13" s="97"/>
    </row>
    <row r="14" ht="19" customHeight="1" spans="1:11">
      <c r="A14" s="274">
        <v>20102</v>
      </c>
      <c r="B14" s="266" t="s">
        <v>83</v>
      </c>
      <c r="C14" s="325">
        <f>SUM(C15:C20)</f>
        <v>0</v>
      </c>
      <c r="D14" s="97"/>
      <c r="E14" s="97"/>
      <c r="F14" s="97"/>
      <c r="G14" s="97"/>
      <c r="H14" s="97"/>
      <c r="I14" s="97"/>
      <c r="J14" s="97"/>
      <c r="K14" s="97"/>
    </row>
    <row r="15" ht="19" customHeight="1" spans="1:11">
      <c r="A15" s="269">
        <v>2010201</v>
      </c>
      <c r="B15" s="326" t="s">
        <v>77</v>
      </c>
      <c r="C15" s="327"/>
      <c r="D15" s="97"/>
      <c r="E15" s="97"/>
      <c r="F15" s="97"/>
      <c r="G15" s="97"/>
      <c r="H15" s="97"/>
      <c r="I15" s="97"/>
      <c r="J15" s="97"/>
      <c r="K15" s="97"/>
    </row>
    <row r="16" ht="19" customHeight="1" spans="1:11">
      <c r="A16" s="269">
        <v>2010202</v>
      </c>
      <c r="B16" s="326" t="s">
        <v>78</v>
      </c>
      <c r="C16" s="327"/>
      <c r="D16" s="97"/>
      <c r="E16" s="97"/>
      <c r="F16" s="97"/>
      <c r="G16" s="97"/>
      <c r="H16" s="97"/>
      <c r="I16" s="97"/>
      <c r="J16" s="97"/>
      <c r="K16" s="97"/>
    </row>
    <row r="17" ht="19" customHeight="1" spans="1:11">
      <c r="A17" s="269">
        <v>2010204</v>
      </c>
      <c r="B17" s="326" t="s">
        <v>84</v>
      </c>
      <c r="C17" s="327"/>
      <c r="D17" s="97"/>
      <c r="E17" s="97"/>
      <c r="F17" s="97"/>
      <c r="G17" s="97"/>
      <c r="H17" s="97"/>
      <c r="I17" s="97"/>
      <c r="J17" s="97"/>
      <c r="K17" s="97"/>
    </row>
    <row r="18" ht="19" customHeight="1" spans="1:11">
      <c r="A18" s="269">
        <v>2010205</v>
      </c>
      <c r="B18" s="326" t="s">
        <v>85</v>
      </c>
      <c r="C18" s="327"/>
      <c r="D18" s="97"/>
      <c r="E18" s="97"/>
      <c r="F18" s="97"/>
      <c r="G18" s="97"/>
      <c r="H18" s="97"/>
      <c r="I18" s="97"/>
      <c r="J18" s="97"/>
      <c r="K18" s="97"/>
    </row>
    <row r="19" ht="19" customHeight="1" spans="1:11">
      <c r="A19" s="269">
        <v>2010250</v>
      </c>
      <c r="B19" s="326" t="s">
        <v>81</v>
      </c>
      <c r="C19" s="327"/>
      <c r="D19" s="97"/>
      <c r="E19" s="97"/>
      <c r="F19" s="97"/>
      <c r="G19" s="97"/>
      <c r="H19" s="97"/>
      <c r="I19" s="97"/>
      <c r="J19" s="97"/>
      <c r="K19" s="97"/>
    </row>
    <row r="20" ht="19" customHeight="1" spans="1:11">
      <c r="A20" s="269">
        <v>2010299</v>
      </c>
      <c r="B20" s="326" t="s">
        <v>86</v>
      </c>
      <c r="C20" s="327"/>
      <c r="D20" s="97"/>
      <c r="E20" s="97"/>
      <c r="F20" s="97"/>
      <c r="G20" s="97"/>
      <c r="H20" s="97"/>
      <c r="I20" s="97"/>
      <c r="J20" s="97"/>
      <c r="K20" s="97"/>
    </row>
    <row r="21" ht="19" customHeight="1" spans="1:11">
      <c r="A21" s="274">
        <v>20103</v>
      </c>
      <c r="B21" s="266" t="s">
        <v>87</v>
      </c>
      <c r="C21" s="325">
        <f>SUM(C22:C28)</f>
        <v>872.59</v>
      </c>
      <c r="D21" s="97"/>
      <c r="E21" s="97"/>
      <c r="F21" s="97"/>
      <c r="G21" s="97"/>
      <c r="H21" s="97"/>
      <c r="I21" s="97"/>
      <c r="J21" s="97"/>
      <c r="K21" s="97"/>
    </row>
    <row r="22" ht="19" customHeight="1" spans="1:11">
      <c r="A22" s="269">
        <v>2010301</v>
      </c>
      <c r="B22" s="326" t="s">
        <v>77</v>
      </c>
      <c r="C22" s="327">
        <v>869.7</v>
      </c>
      <c r="D22" s="97"/>
      <c r="E22" s="97"/>
      <c r="F22" s="97"/>
      <c r="G22" s="97"/>
      <c r="H22" s="97"/>
      <c r="I22" s="97"/>
      <c r="J22" s="97"/>
      <c r="K22" s="97"/>
    </row>
    <row r="23" ht="19" customHeight="1" spans="1:11">
      <c r="A23" s="269">
        <v>2010303</v>
      </c>
      <c r="B23" s="326" t="s">
        <v>88</v>
      </c>
      <c r="C23" s="327"/>
      <c r="D23" s="97"/>
      <c r="E23" s="97"/>
      <c r="F23" s="97"/>
      <c r="G23" s="97"/>
      <c r="H23" s="97"/>
      <c r="I23" s="97"/>
      <c r="J23" s="97"/>
      <c r="K23" s="97"/>
    </row>
    <row r="24" ht="19" customHeight="1" spans="1:11">
      <c r="A24" s="269">
        <v>2010305</v>
      </c>
      <c r="B24" s="326" t="s">
        <v>89</v>
      </c>
      <c r="C24" s="327"/>
      <c r="D24" s="97"/>
      <c r="E24" s="97"/>
      <c r="F24" s="97"/>
      <c r="G24" s="97"/>
      <c r="H24" s="97"/>
      <c r="I24" s="97"/>
      <c r="J24" s="97"/>
      <c r="K24" s="97"/>
    </row>
    <row r="25" ht="19" customHeight="1" spans="1:11">
      <c r="A25" s="269">
        <v>2010306</v>
      </c>
      <c r="B25" s="326" t="s">
        <v>90</v>
      </c>
      <c r="C25" s="327"/>
      <c r="D25" s="97"/>
      <c r="E25" s="97"/>
      <c r="F25" s="97"/>
      <c r="G25" s="97"/>
      <c r="H25" s="97"/>
      <c r="I25" s="97"/>
      <c r="J25" s="97"/>
      <c r="K25" s="97"/>
    </row>
    <row r="26" ht="19" customHeight="1" spans="1:11">
      <c r="A26" s="269">
        <v>2010308</v>
      </c>
      <c r="B26" s="326" t="s">
        <v>91</v>
      </c>
      <c r="C26" s="327">
        <v>2.89</v>
      </c>
      <c r="D26" s="97"/>
      <c r="E26" s="97"/>
      <c r="F26" s="97"/>
      <c r="G26" s="97"/>
      <c r="H26" s="97"/>
      <c r="I26" s="97"/>
      <c r="J26" s="97"/>
      <c r="K26" s="97"/>
    </row>
    <row r="27" ht="19" customHeight="1" spans="1:11">
      <c r="A27" s="269">
        <v>2010350</v>
      </c>
      <c r="B27" s="326" t="s">
        <v>81</v>
      </c>
      <c r="C27" s="327"/>
      <c r="D27" s="97"/>
      <c r="E27" s="97"/>
      <c r="F27" s="97"/>
      <c r="G27" s="97"/>
      <c r="H27" s="97"/>
      <c r="I27" s="97"/>
      <c r="J27" s="97"/>
      <c r="K27" s="97"/>
    </row>
    <row r="28" ht="19" customHeight="1" spans="1:11">
      <c r="A28" s="269">
        <v>2010399</v>
      </c>
      <c r="B28" s="326" t="s">
        <v>92</v>
      </c>
      <c r="C28" s="327"/>
      <c r="D28" s="97"/>
      <c r="E28" s="97"/>
      <c r="F28" s="97"/>
      <c r="G28" s="97"/>
      <c r="H28" s="97"/>
      <c r="I28" s="97"/>
      <c r="J28" s="97"/>
      <c r="K28" s="97"/>
    </row>
    <row r="29" ht="19" customHeight="1" spans="1:11">
      <c r="A29" s="274">
        <v>20104</v>
      </c>
      <c r="B29" s="266" t="s">
        <v>93</v>
      </c>
      <c r="C29" s="325">
        <f>SUM(C30:C33)</f>
        <v>0</v>
      </c>
      <c r="D29" s="97"/>
      <c r="E29" s="97"/>
      <c r="F29" s="97"/>
      <c r="G29" s="97"/>
      <c r="H29" s="97"/>
      <c r="I29" s="97"/>
      <c r="J29" s="97"/>
      <c r="K29" s="97"/>
    </row>
    <row r="30" ht="19" customHeight="1" spans="1:11">
      <c r="A30" s="269">
        <v>2010401</v>
      </c>
      <c r="B30" s="326" t="s">
        <v>77</v>
      </c>
      <c r="C30" s="327"/>
      <c r="D30" s="97"/>
      <c r="E30" s="97"/>
      <c r="F30" s="97"/>
      <c r="G30" s="97"/>
      <c r="H30" s="97"/>
      <c r="I30" s="97"/>
      <c r="J30" s="97"/>
      <c r="K30" s="97"/>
    </row>
    <row r="31" ht="19" customHeight="1" spans="1:11">
      <c r="A31" s="269">
        <v>2010404</v>
      </c>
      <c r="B31" s="326" t="s">
        <v>94</v>
      </c>
      <c r="C31" s="327"/>
      <c r="D31" s="97"/>
      <c r="E31" s="97"/>
      <c r="F31" s="97"/>
      <c r="G31" s="97"/>
      <c r="H31" s="97"/>
      <c r="I31" s="97"/>
      <c r="J31" s="97"/>
      <c r="K31" s="97"/>
    </row>
    <row r="32" ht="19" customHeight="1" spans="1:11">
      <c r="A32" s="269">
        <v>2010450</v>
      </c>
      <c r="B32" s="326" t="s">
        <v>81</v>
      </c>
      <c r="C32" s="327"/>
      <c r="D32" s="97"/>
      <c r="E32" s="97"/>
      <c r="F32" s="97"/>
      <c r="G32" s="97"/>
      <c r="H32" s="97"/>
      <c r="I32" s="97"/>
      <c r="J32" s="97"/>
      <c r="K32" s="97"/>
    </row>
    <row r="33" ht="19" customHeight="1" spans="1:11">
      <c r="A33" s="269">
        <v>2010499</v>
      </c>
      <c r="B33" s="326" t="s">
        <v>95</v>
      </c>
      <c r="C33" s="327"/>
      <c r="D33" s="97"/>
      <c r="E33" s="97"/>
      <c r="F33" s="97"/>
      <c r="G33" s="97"/>
      <c r="H33" s="97"/>
      <c r="I33" s="97"/>
      <c r="J33" s="97"/>
      <c r="K33" s="97"/>
    </row>
    <row r="34" ht="19" customHeight="1" spans="1:11">
      <c r="A34" s="274">
        <v>20105</v>
      </c>
      <c r="B34" s="266" t="s">
        <v>96</v>
      </c>
      <c r="C34" s="325">
        <f>SUM(C35:C40)</f>
        <v>8.99</v>
      </c>
      <c r="D34" s="97"/>
      <c r="E34" s="97"/>
      <c r="F34" s="97"/>
      <c r="G34" s="97"/>
      <c r="H34" s="97"/>
      <c r="I34" s="97"/>
      <c r="J34" s="97"/>
      <c r="K34" s="97"/>
    </row>
    <row r="35" ht="19" customHeight="1" spans="1:11">
      <c r="A35" s="269">
        <v>2010501</v>
      </c>
      <c r="B35" s="326" t="s">
        <v>77</v>
      </c>
      <c r="C35" s="327"/>
      <c r="D35" s="97"/>
      <c r="E35" s="97"/>
      <c r="F35" s="97"/>
      <c r="G35" s="97"/>
      <c r="H35" s="97"/>
      <c r="I35" s="97"/>
      <c r="J35" s="97"/>
      <c r="K35" s="97"/>
    </row>
    <row r="36" ht="19" customHeight="1" spans="1:11">
      <c r="A36" s="269">
        <v>2010505</v>
      </c>
      <c r="B36" s="326" t="s">
        <v>97</v>
      </c>
      <c r="C36" s="327"/>
      <c r="D36" s="97"/>
      <c r="E36" s="97"/>
      <c r="F36" s="97"/>
      <c r="G36" s="97"/>
      <c r="H36" s="97"/>
      <c r="I36" s="97"/>
      <c r="J36" s="97"/>
      <c r="K36" s="97"/>
    </row>
    <row r="37" ht="19" customHeight="1" spans="1:11">
      <c r="A37" s="269">
        <v>2010506</v>
      </c>
      <c r="B37" s="326" t="s">
        <v>98</v>
      </c>
      <c r="C37" s="327"/>
      <c r="D37" s="97"/>
      <c r="E37" s="97"/>
      <c r="F37" s="97"/>
      <c r="G37" s="97"/>
      <c r="H37" s="97"/>
      <c r="I37" s="97"/>
      <c r="J37" s="97"/>
      <c r="K37" s="97"/>
    </row>
    <row r="38" ht="19" customHeight="1" spans="1:11">
      <c r="A38" s="269">
        <v>2010507</v>
      </c>
      <c r="B38" s="326" t="s">
        <v>99</v>
      </c>
      <c r="C38" s="327">
        <v>4.4</v>
      </c>
      <c r="D38" s="97"/>
      <c r="E38" s="97"/>
      <c r="F38" s="97"/>
      <c r="G38" s="97"/>
      <c r="H38" s="97"/>
      <c r="I38" s="97"/>
      <c r="J38" s="97"/>
      <c r="K38" s="97"/>
    </row>
    <row r="39" ht="19" customHeight="1" spans="1:11">
      <c r="A39" s="269">
        <v>2010508</v>
      </c>
      <c r="B39" s="326" t="s">
        <v>100</v>
      </c>
      <c r="C39" s="327">
        <v>4.59</v>
      </c>
      <c r="D39" s="97"/>
      <c r="E39" s="97"/>
      <c r="F39" s="97"/>
      <c r="G39" s="97"/>
      <c r="H39" s="97"/>
      <c r="I39" s="97"/>
      <c r="J39" s="97"/>
      <c r="K39" s="97"/>
    </row>
    <row r="40" ht="19" customHeight="1" spans="1:11">
      <c r="A40" s="269">
        <v>2010550</v>
      </c>
      <c r="B40" s="326" t="s">
        <v>81</v>
      </c>
      <c r="C40" s="327"/>
      <c r="D40" s="97"/>
      <c r="E40" s="97"/>
      <c r="F40" s="97"/>
      <c r="G40" s="97"/>
      <c r="H40" s="97"/>
      <c r="I40" s="97"/>
      <c r="J40" s="97"/>
      <c r="K40" s="97"/>
    </row>
    <row r="41" ht="19" customHeight="1" spans="1:11">
      <c r="A41" s="274">
        <v>20106</v>
      </c>
      <c r="B41" s="266" t="s">
        <v>101</v>
      </c>
      <c r="C41" s="325">
        <f>SUM(C42:C47)</f>
        <v>0</v>
      </c>
      <c r="D41" s="97"/>
      <c r="E41" s="97"/>
      <c r="F41" s="97"/>
      <c r="G41" s="97"/>
      <c r="H41" s="97"/>
      <c r="I41" s="97"/>
      <c r="J41" s="97"/>
      <c r="K41" s="97"/>
    </row>
    <row r="42" ht="19" customHeight="1" spans="1:11">
      <c r="A42" s="269">
        <v>2010601</v>
      </c>
      <c r="B42" s="326" t="s">
        <v>77</v>
      </c>
      <c r="C42" s="327"/>
      <c r="D42" s="97"/>
      <c r="E42" s="97"/>
      <c r="F42" s="97"/>
      <c r="G42" s="97"/>
      <c r="H42" s="97"/>
      <c r="I42" s="97"/>
      <c r="J42" s="97"/>
      <c r="K42" s="97"/>
    </row>
    <row r="43" ht="19" customHeight="1" spans="1:11">
      <c r="A43" s="269">
        <v>2010603</v>
      </c>
      <c r="B43" s="326" t="s">
        <v>88</v>
      </c>
      <c r="C43" s="327"/>
      <c r="D43" s="97"/>
      <c r="E43" s="97"/>
      <c r="F43" s="97"/>
      <c r="G43" s="97"/>
      <c r="H43" s="97"/>
      <c r="I43" s="97"/>
      <c r="J43" s="97"/>
      <c r="K43" s="97"/>
    </row>
    <row r="44" ht="19" customHeight="1" spans="1:11">
      <c r="A44" s="269">
        <v>2010607</v>
      </c>
      <c r="B44" s="326" t="s">
        <v>102</v>
      </c>
      <c r="C44" s="327"/>
      <c r="D44" s="97"/>
      <c r="E44" s="97"/>
      <c r="F44" s="97"/>
      <c r="G44" s="97"/>
      <c r="H44" s="97"/>
      <c r="I44" s="97"/>
      <c r="J44" s="97"/>
      <c r="K44" s="97"/>
    </row>
    <row r="45" ht="19" customHeight="1" spans="1:11">
      <c r="A45" s="269">
        <v>2010608</v>
      </c>
      <c r="B45" s="326" t="s">
        <v>103</v>
      </c>
      <c r="C45" s="327"/>
      <c r="D45" s="97"/>
      <c r="E45" s="97"/>
      <c r="F45" s="97"/>
      <c r="G45" s="97"/>
      <c r="H45" s="97"/>
      <c r="I45" s="97"/>
      <c r="J45" s="97"/>
      <c r="K45" s="97"/>
    </row>
    <row r="46" ht="19" customHeight="1" spans="1:11">
      <c r="A46" s="269">
        <v>2010650</v>
      </c>
      <c r="B46" s="326" t="s">
        <v>81</v>
      </c>
      <c r="C46" s="327"/>
      <c r="D46" s="97"/>
      <c r="E46" s="97"/>
      <c r="F46" s="97"/>
      <c r="G46" s="97"/>
      <c r="H46" s="97"/>
      <c r="I46" s="97"/>
      <c r="J46" s="97"/>
      <c r="K46" s="97"/>
    </row>
    <row r="47" ht="19" customHeight="1" spans="1:11">
      <c r="A47" s="269">
        <v>2010699</v>
      </c>
      <c r="B47" s="326" t="s">
        <v>104</v>
      </c>
      <c r="C47" s="327"/>
      <c r="D47" s="97"/>
      <c r="E47" s="97"/>
      <c r="F47" s="97"/>
      <c r="G47" s="97"/>
      <c r="H47" s="97"/>
      <c r="I47" s="97"/>
      <c r="J47" s="97"/>
      <c r="K47" s="97"/>
    </row>
    <row r="48" ht="19" customHeight="1" spans="1:11">
      <c r="A48" s="274">
        <v>20107</v>
      </c>
      <c r="B48" s="266" t="s">
        <v>105</v>
      </c>
      <c r="C48" s="325">
        <f>SUM(C49:C50)</f>
        <v>0</v>
      </c>
      <c r="D48" s="97"/>
      <c r="E48" s="97"/>
      <c r="F48" s="97"/>
      <c r="G48" s="97"/>
      <c r="H48" s="97"/>
      <c r="I48" s="97"/>
      <c r="J48" s="97"/>
      <c r="K48" s="97"/>
    </row>
    <row r="49" ht="19" customHeight="1" spans="1:11">
      <c r="A49" s="269">
        <v>2010701</v>
      </c>
      <c r="B49" s="326" t="s">
        <v>77</v>
      </c>
      <c r="C49" s="327"/>
      <c r="D49" s="97"/>
      <c r="E49" s="97"/>
      <c r="F49" s="97"/>
      <c r="G49" s="97"/>
      <c r="H49" s="97"/>
      <c r="I49" s="97"/>
      <c r="J49" s="97"/>
      <c r="K49" s="97"/>
    </row>
    <row r="50" ht="19" customHeight="1" spans="1:11">
      <c r="A50" s="269">
        <v>2010799</v>
      </c>
      <c r="B50" s="326" t="s">
        <v>106</v>
      </c>
      <c r="C50" s="327"/>
      <c r="D50" s="97"/>
      <c r="E50" s="97"/>
      <c r="F50" s="97"/>
      <c r="G50" s="97"/>
      <c r="H50" s="97"/>
      <c r="I50" s="97"/>
      <c r="J50" s="97"/>
      <c r="K50" s="97"/>
    </row>
    <row r="51" ht="19" customHeight="1" spans="1:11">
      <c r="A51" s="274">
        <v>20110</v>
      </c>
      <c r="B51" s="266" t="s">
        <v>107</v>
      </c>
      <c r="C51" s="325">
        <f>SUM(C52:C55)</f>
        <v>0</v>
      </c>
      <c r="D51" s="97"/>
      <c r="E51" s="97"/>
      <c r="F51" s="97"/>
      <c r="G51" s="97"/>
      <c r="H51" s="97"/>
      <c r="I51" s="97"/>
      <c r="J51" s="97"/>
      <c r="K51" s="97"/>
    </row>
    <row r="52" ht="19" customHeight="1" spans="1:11">
      <c r="A52" s="269">
        <v>2011001</v>
      </c>
      <c r="B52" s="326" t="s">
        <v>77</v>
      </c>
      <c r="C52" s="327"/>
      <c r="D52" s="97"/>
      <c r="E52" s="97"/>
      <c r="F52" s="97"/>
      <c r="G52" s="97"/>
      <c r="H52" s="97"/>
      <c r="I52" s="97"/>
      <c r="J52" s="97"/>
      <c r="K52" s="97"/>
    </row>
    <row r="53" ht="19" customHeight="1" spans="1:11">
      <c r="A53" s="269">
        <v>2011008</v>
      </c>
      <c r="B53" s="326" t="s">
        <v>108</v>
      </c>
      <c r="C53" s="327"/>
      <c r="D53" s="97"/>
      <c r="E53" s="97"/>
      <c r="F53" s="97"/>
      <c r="G53" s="97"/>
      <c r="H53" s="97"/>
      <c r="I53" s="97"/>
      <c r="J53" s="97"/>
      <c r="K53" s="97"/>
    </row>
    <row r="54" ht="19" customHeight="1" spans="1:11">
      <c r="A54" s="269">
        <v>2011050</v>
      </c>
      <c r="B54" s="326" t="s">
        <v>81</v>
      </c>
      <c r="C54" s="327"/>
      <c r="D54" s="97"/>
      <c r="E54" s="97"/>
      <c r="F54" s="97"/>
      <c r="G54" s="97"/>
      <c r="H54" s="97"/>
      <c r="I54" s="97"/>
      <c r="J54" s="97"/>
      <c r="K54" s="97"/>
    </row>
    <row r="55" ht="19" customHeight="1" spans="1:11">
      <c r="A55" s="269">
        <v>2011099</v>
      </c>
      <c r="B55" s="326" t="s">
        <v>109</v>
      </c>
      <c r="C55" s="327"/>
      <c r="D55" s="97"/>
      <c r="E55" s="97"/>
      <c r="F55" s="97"/>
      <c r="G55" s="97"/>
      <c r="H55" s="97"/>
      <c r="I55" s="97"/>
      <c r="J55" s="97"/>
      <c r="K55" s="97"/>
    </row>
    <row r="56" ht="19" customHeight="1" spans="1:11">
      <c r="A56" s="274">
        <v>20111</v>
      </c>
      <c r="B56" s="266" t="s">
        <v>110</v>
      </c>
      <c r="C56" s="325">
        <f>SUM(C57:C59)</f>
        <v>0</v>
      </c>
      <c r="D56" s="97"/>
      <c r="E56" s="97"/>
      <c r="F56" s="97"/>
      <c r="G56" s="97"/>
      <c r="H56" s="97"/>
      <c r="I56" s="97"/>
      <c r="J56" s="97"/>
      <c r="K56" s="97"/>
    </row>
    <row r="57" ht="19" customHeight="1" spans="1:11">
      <c r="A57" s="269">
        <v>2011101</v>
      </c>
      <c r="B57" s="326" t="s">
        <v>77</v>
      </c>
      <c r="C57" s="327"/>
      <c r="D57" s="97"/>
      <c r="E57" s="97"/>
      <c r="F57" s="97"/>
      <c r="G57" s="97"/>
      <c r="H57" s="97"/>
      <c r="I57" s="97"/>
      <c r="J57" s="97"/>
      <c r="K57" s="97"/>
    </row>
    <row r="58" ht="19" customHeight="1" spans="1:11">
      <c r="A58" s="269">
        <v>2011150</v>
      </c>
      <c r="B58" s="326" t="s">
        <v>81</v>
      </c>
      <c r="C58" s="327"/>
      <c r="D58" s="97"/>
      <c r="E58" s="97"/>
      <c r="F58" s="97"/>
      <c r="G58" s="97"/>
      <c r="H58" s="97"/>
      <c r="I58" s="97"/>
      <c r="J58" s="97"/>
      <c r="K58" s="97"/>
    </row>
    <row r="59" ht="19" customHeight="1" spans="1:11">
      <c r="A59" s="269">
        <v>2011199</v>
      </c>
      <c r="B59" s="326" t="s">
        <v>111</v>
      </c>
      <c r="C59" s="327"/>
      <c r="D59" s="97"/>
      <c r="E59" s="97"/>
      <c r="F59" s="97"/>
      <c r="G59" s="97"/>
      <c r="H59" s="97"/>
      <c r="I59" s="97"/>
      <c r="J59" s="97"/>
      <c r="K59" s="97"/>
    </row>
    <row r="60" ht="19" customHeight="1" spans="1:11">
      <c r="A60" s="274">
        <v>20113</v>
      </c>
      <c r="B60" s="266" t="s">
        <v>112</v>
      </c>
      <c r="C60" s="325">
        <f>SUM(C61:C64)</f>
        <v>9550.82</v>
      </c>
      <c r="D60" s="97"/>
      <c r="E60" s="97"/>
      <c r="F60" s="97"/>
      <c r="G60" s="97"/>
      <c r="H60" s="97"/>
      <c r="I60" s="97"/>
      <c r="J60" s="97"/>
      <c r="K60" s="97"/>
    </row>
    <row r="61" ht="19" customHeight="1" spans="1:11">
      <c r="A61" s="269">
        <v>2011301</v>
      </c>
      <c r="B61" s="326" t="s">
        <v>77</v>
      </c>
      <c r="C61" s="327"/>
      <c r="D61" s="97"/>
      <c r="E61" s="97"/>
      <c r="F61" s="97"/>
      <c r="G61" s="97"/>
      <c r="H61" s="97"/>
      <c r="I61" s="97"/>
      <c r="J61" s="97"/>
      <c r="K61" s="97"/>
    </row>
    <row r="62" ht="19" customHeight="1" spans="1:11">
      <c r="A62" s="269">
        <v>2011308</v>
      </c>
      <c r="B62" s="326" t="s">
        <v>113</v>
      </c>
      <c r="C62" s="327">
        <v>9550.82</v>
      </c>
      <c r="D62" s="97"/>
      <c r="E62" s="97"/>
      <c r="F62" s="97"/>
      <c r="G62" s="97"/>
      <c r="H62" s="97"/>
      <c r="I62" s="97"/>
      <c r="J62" s="97"/>
      <c r="K62" s="97"/>
    </row>
    <row r="63" ht="19" customHeight="1" spans="1:11">
      <c r="A63" s="269">
        <v>2011350</v>
      </c>
      <c r="B63" s="326" t="s">
        <v>81</v>
      </c>
      <c r="C63" s="327"/>
      <c r="D63" s="97"/>
      <c r="E63" s="97"/>
      <c r="F63" s="97"/>
      <c r="G63" s="97"/>
      <c r="H63" s="97"/>
      <c r="I63" s="97"/>
      <c r="J63" s="97"/>
      <c r="K63" s="97"/>
    </row>
    <row r="64" ht="19" customHeight="1" spans="1:11">
      <c r="A64" s="269">
        <v>2011399</v>
      </c>
      <c r="B64" s="326" t="s">
        <v>114</v>
      </c>
      <c r="C64" s="327"/>
      <c r="D64" s="97"/>
      <c r="E64" s="97"/>
      <c r="F64" s="97"/>
      <c r="G64" s="97"/>
      <c r="H64" s="97"/>
      <c r="I64" s="97"/>
      <c r="J64" s="97"/>
      <c r="K64" s="97"/>
    </row>
    <row r="65" ht="19" customHeight="1" spans="1:11">
      <c r="A65" s="274">
        <v>20126</v>
      </c>
      <c r="B65" s="266" t="s">
        <v>115</v>
      </c>
      <c r="C65" s="325">
        <f>SUM(C66:C67)</f>
        <v>0</v>
      </c>
      <c r="D65" s="97"/>
      <c r="E65" s="97"/>
      <c r="F65" s="97"/>
      <c r="G65" s="97"/>
      <c r="H65" s="97"/>
      <c r="I65" s="97"/>
      <c r="J65" s="97"/>
      <c r="K65" s="97"/>
    </row>
    <row r="66" ht="19" customHeight="1" spans="1:11">
      <c r="A66" s="269">
        <v>2012601</v>
      </c>
      <c r="B66" s="326" t="s">
        <v>77</v>
      </c>
      <c r="C66" s="327"/>
      <c r="D66" s="97"/>
      <c r="E66" s="97"/>
      <c r="F66" s="97"/>
      <c r="G66" s="97"/>
      <c r="H66" s="97"/>
      <c r="I66" s="97"/>
      <c r="J66" s="97"/>
      <c r="K66" s="97"/>
    </row>
    <row r="67" ht="19" customHeight="1" spans="1:11">
      <c r="A67" s="269">
        <v>2012604</v>
      </c>
      <c r="B67" s="326" t="s">
        <v>116</v>
      </c>
      <c r="C67" s="327"/>
      <c r="D67" s="97"/>
      <c r="E67" s="97"/>
      <c r="F67" s="97"/>
      <c r="G67" s="97"/>
      <c r="H67" s="97"/>
      <c r="I67" s="97"/>
      <c r="J67" s="97"/>
      <c r="K67" s="97"/>
    </row>
    <row r="68" ht="19" customHeight="1" spans="1:11">
      <c r="A68" s="274">
        <v>20128</v>
      </c>
      <c r="B68" s="266" t="s">
        <v>117</v>
      </c>
      <c r="C68" s="325">
        <f>SUM(C69:C70)</f>
        <v>0</v>
      </c>
      <c r="D68" s="97"/>
      <c r="E68" s="97"/>
      <c r="F68" s="97"/>
      <c r="G68" s="97"/>
      <c r="H68" s="97"/>
      <c r="I68" s="97"/>
      <c r="J68" s="97"/>
      <c r="K68" s="97"/>
    </row>
    <row r="69" ht="19" customHeight="1" spans="1:11">
      <c r="A69" s="269">
        <v>2012801</v>
      </c>
      <c r="B69" s="326" t="s">
        <v>77</v>
      </c>
      <c r="C69" s="327"/>
      <c r="D69" s="97"/>
      <c r="E69" s="97"/>
      <c r="F69" s="97"/>
      <c r="G69" s="97"/>
      <c r="H69" s="97"/>
      <c r="I69" s="97"/>
      <c r="J69" s="97"/>
      <c r="K69" s="97"/>
    </row>
    <row r="70" ht="19" customHeight="1" spans="1:11">
      <c r="A70" s="269">
        <v>2012899</v>
      </c>
      <c r="B70" s="326" t="s">
        <v>118</v>
      </c>
      <c r="C70" s="327"/>
      <c r="D70" s="97"/>
      <c r="E70" s="97"/>
      <c r="F70" s="97"/>
      <c r="G70" s="97"/>
      <c r="H70" s="97"/>
      <c r="I70" s="97"/>
      <c r="J70" s="97"/>
      <c r="K70" s="97"/>
    </row>
    <row r="71" ht="19" customHeight="1" spans="1:11">
      <c r="A71" s="274">
        <v>20129</v>
      </c>
      <c r="B71" s="266" t="s">
        <v>119</v>
      </c>
      <c r="C71" s="325">
        <f>SUM(C72:C75)</f>
        <v>0</v>
      </c>
      <c r="D71" s="97"/>
      <c r="E71" s="97"/>
      <c r="F71" s="97"/>
      <c r="G71" s="97"/>
      <c r="H71" s="97"/>
      <c r="I71" s="97"/>
      <c r="J71" s="97"/>
      <c r="K71" s="97"/>
    </row>
    <row r="72" ht="19" customHeight="1" spans="1:11">
      <c r="A72" s="269">
        <v>2012901</v>
      </c>
      <c r="B72" s="326" t="s">
        <v>77</v>
      </c>
      <c r="C72" s="327"/>
      <c r="D72" s="97"/>
      <c r="E72" s="97"/>
      <c r="F72" s="97"/>
      <c r="G72" s="97"/>
      <c r="H72" s="97"/>
      <c r="I72" s="97"/>
      <c r="J72" s="97"/>
      <c r="K72" s="97"/>
    </row>
    <row r="73" ht="19" customHeight="1" spans="1:11">
      <c r="A73" s="269">
        <v>2012902</v>
      </c>
      <c r="B73" s="326" t="s">
        <v>78</v>
      </c>
      <c r="C73" s="327"/>
      <c r="D73" s="97"/>
      <c r="E73" s="97"/>
      <c r="F73" s="97"/>
      <c r="G73" s="97"/>
      <c r="H73" s="97"/>
      <c r="I73" s="97"/>
      <c r="J73" s="97"/>
      <c r="K73" s="97"/>
    </row>
    <row r="74" ht="19" customHeight="1" spans="1:11">
      <c r="A74" s="269">
        <v>2012950</v>
      </c>
      <c r="B74" s="326" t="s">
        <v>81</v>
      </c>
      <c r="C74" s="327"/>
      <c r="D74" s="97"/>
      <c r="E74" s="97"/>
      <c r="F74" s="97"/>
      <c r="G74" s="97"/>
      <c r="H74" s="97"/>
      <c r="I74" s="97"/>
      <c r="J74" s="97"/>
      <c r="K74" s="97"/>
    </row>
    <row r="75" ht="19" customHeight="1" spans="1:11">
      <c r="A75" s="269">
        <v>2012999</v>
      </c>
      <c r="B75" s="326" t="s">
        <v>120</v>
      </c>
      <c r="C75" s="327"/>
      <c r="D75" s="97"/>
      <c r="E75" s="97"/>
      <c r="F75" s="97"/>
      <c r="G75" s="97"/>
      <c r="H75" s="97"/>
      <c r="I75" s="97"/>
      <c r="J75" s="97"/>
      <c r="K75" s="97"/>
    </row>
    <row r="76" ht="19" customHeight="1" spans="1:11">
      <c r="A76" s="274">
        <v>20131</v>
      </c>
      <c r="B76" s="266" t="s">
        <v>121</v>
      </c>
      <c r="C76" s="325">
        <f>SUM(C77:C80)</f>
        <v>0</v>
      </c>
      <c r="D76" s="97"/>
      <c r="E76" s="97"/>
      <c r="F76" s="97"/>
      <c r="G76" s="97"/>
      <c r="H76" s="97"/>
      <c r="I76" s="97"/>
      <c r="J76" s="97"/>
      <c r="K76" s="97"/>
    </row>
    <row r="77" ht="19" customHeight="1" spans="1:11">
      <c r="A77" s="269">
        <v>2013101</v>
      </c>
      <c r="B77" s="326" t="s">
        <v>77</v>
      </c>
      <c r="C77" s="327"/>
      <c r="D77" s="97"/>
      <c r="E77" s="97"/>
      <c r="F77" s="97"/>
      <c r="G77" s="97"/>
      <c r="H77" s="97"/>
      <c r="I77" s="97"/>
      <c r="J77" s="97"/>
      <c r="K77" s="97"/>
    </row>
    <row r="78" ht="19" customHeight="1" spans="1:11">
      <c r="A78" s="269">
        <v>2013105</v>
      </c>
      <c r="B78" s="326" t="s">
        <v>122</v>
      </c>
      <c r="C78" s="327"/>
      <c r="D78" s="97"/>
      <c r="E78" s="97"/>
      <c r="F78" s="97"/>
      <c r="G78" s="97"/>
      <c r="H78" s="97"/>
      <c r="I78" s="97"/>
      <c r="J78" s="97"/>
      <c r="K78" s="97"/>
    </row>
    <row r="79" ht="19" customHeight="1" spans="1:11">
      <c r="A79" s="269">
        <v>2013150</v>
      </c>
      <c r="B79" s="326" t="s">
        <v>81</v>
      </c>
      <c r="C79" s="327"/>
      <c r="D79" s="97"/>
      <c r="E79" s="97"/>
      <c r="F79" s="97"/>
      <c r="G79" s="97"/>
      <c r="H79" s="97"/>
      <c r="I79" s="97"/>
      <c r="J79" s="97"/>
      <c r="K79" s="97"/>
    </row>
    <row r="80" ht="19" customHeight="1" spans="1:11">
      <c r="A80" s="269">
        <v>2013199</v>
      </c>
      <c r="B80" s="326" t="s">
        <v>123</v>
      </c>
      <c r="C80" s="327"/>
      <c r="D80" s="97"/>
      <c r="E80" s="97"/>
      <c r="F80" s="97"/>
      <c r="G80" s="97"/>
      <c r="H80" s="97"/>
      <c r="I80" s="97"/>
      <c r="J80" s="97"/>
      <c r="K80" s="97"/>
    </row>
    <row r="81" ht="19" customHeight="1" spans="1:11">
      <c r="A81" s="274">
        <v>20132</v>
      </c>
      <c r="B81" s="266" t="s">
        <v>124</v>
      </c>
      <c r="C81" s="325">
        <f>SUM(C82:C85)</f>
        <v>0</v>
      </c>
      <c r="D81" s="97"/>
      <c r="E81" s="97"/>
      <c r="F81" s="97"/>
      <c r="G81" s="97"/>
      <c r="H81" s="97"/>
      <c r="I81" s="97"/>
      <c r="J81" s="97"/>
      <c r="K81" s="97"/>
    </row>
    <row r="82" ht="19" customHeight="1" spans="1:11">
      <c r="A82" s="269">
        <v>2013201</v>
      </c>
      <c r="B82" s="326" t="s">
        <v>77</v>
      </c>
      <c r="C82" s="327"/>
      <c r="D82" s="97"/>
      <c r="E82" s="97"/>
      <c r="F82" s="97"/>
      <c r="G82" s="97"/>
      <c r="H82" s="97"/>
      <c r="I82" s="97"/>
      <c r="J82" s="97"/>
      <c r="K82" s="97"/>
    </row>
    <row r="83" ht="19" customHeight="1" spans="1:11">
      <c r="A83" s="269">
        <v>2013202</v>
      </c>
      <c r="B83" s="326" t="s">
        <v>78</v>
      </c>
      <c r="C83" s="327"/>
      <c r="D83" s="97"/>
      <c r="E83" s="97"/>
      <c r="F83" s="97"/>
      <c r="G83" s="97"/>
      <c r="H83" s="97"/>
      <c r="I83" s="97"/>
      <c r="J83" s="97"/>
      <c r="K83" s="97"/>
    </row>
    <row r="84" ht="19" customHeight="1" spans="1:11">
      <c r="A84" s="269">
        <v>2013250</v>
      </c>
      <c r="B84" s="326" t="s">
        <v>81</v>
      </c>
      <c r="C84" s="327"/>
      <c r="D84" s="97"/>
      <c r="E84" s="97"/>
      <c r="F84" s="97"/>
      <c r="G84" s="97"/>
      <c r="H84" s="97"/>
      <c r="I84" s="97"/>
      <c r="J84" s="97"/>
      <c r="K84" s="97"/>
    </row>
    <row r="85" ht="19" customHeight="1" spans="1:11">
      <c r="A85" s="269">
        <v>2013299</v>
      </c>
      <c r="B85" s="326" t="s">
        <v>125</v>
      </c>
      <c r="C85" s="327"/>
      <c r="D85" s="97"/>
      <c r="E85" s="97"/>
      <c r="F85" s="97"/>
      <c r="G85" s="97"/>
      <c r="H85" s="97"/>
      <c r="I85" s="97"/>
      <c r="J85" s="97"/>
      <c r="K85" s="97"/>
    </row>
    <row r="86" ht="19" customHeight="1" spans="1:11">
      <c r="A86" s="274">
        <v>20133</v>
      </c>
      <c r="B86" s="266" t="s">
        <v>126</v>
      </c>
      <c r="C86" s="325">
        <f>SUM(C87:C89)</f>
        <v>0</v>
      </c>
      <c r="D86" s="97"/>
      <c r="E86" s="97"/>
      <c r="F86" s="97"/>
      <c r="G86" s="97"/>
      <c r="H86" s="97"/>
      <c r="I86" s="97"/>
      <c r="J86" s="97"/>
      <c r="K86" s="97"/>
    </row>
    <row r="87" ht="19" customHeight="1" spans="1:11">
      <c r="A87" s="269">
        <v>2013301</v>
      </c>
      <c r="B87" s="326" t="s">
        <v>77</v>
      </c>
      <c r="C87" s="327"/>
      <c r="D87" s="97"/>
      <c r="E87" s="97"/>
      <c r="F87" s="97"/>
      <c r="G87" s="97"/>
      <c r="H87" s="97"/>
      <c r="I87" s="97"/>
      <c r="J87" s="97"/>
      <c r="K87" s="97"/>
    </row>
    <row r="88" ht="19" customHeight="1" spans="1:11">
      <c r="A88" s="269">
        <v>2013350</v>
      </c>
      <c r="B88" s="326" t="s">
        <v>81</v>
      </c>
      <c r="C88" s="327"/>
      <c r="D88" s="97"/>
      <c r="E88" s="97"/>
      <c r="F88" s="97"/>
      <c r="G88" s="97"/>
      <c r="H88" s="97"/>
      <c r="I88" s="97"/>
      <c r="J88" s="97"/>
      <c r="K88" s="97"/>
    </row>
    <row r="89" ht="19" customHeight="1" spans="1:11">
      <c r="A89" s="269">
        <v>2013399</v>
      </c>
      <c r="B89" s="326" t="s">
        <v>127</v>
      </c>
      <c r="C89" s="327"/>
      <c r="D89" s="97"/>
      <c r="E89" s="97"/>
      <c r="F89" s="97"/>
      <c r="G89" s="97"/>
      <c r="H89" s="97"/>
      <c r="I89" s="97"/>
      <c r="J89" s="97"/>
      <c r="K89" s="97"/>
    </row>
    <row r="90" ht="19" customHeight="1" spans="1:11">
      <c r="A90" s="274">
        <v>20134</v>
      </c>
      <c r="B90" s="266" t="s">
        <v>128</v>
      </c>
      <c r="C90" s="325">
        <f>SUM(C91:C94)</f>
        <v>0</v>
      </c>
      <c r="D90" s="97"/>
      <c r="E90" s="97"/>
      <c r="F90" s="97"/>
      <c r="G90" s="97"/>
      <c r="H90" s="97"/>
      <c r="I90" s="97"/>
      <c r="J90" s="97"/>
      <c r="K90" s="97"/>
    </row>
    <row r="91" ht="19" customHeight="1" spans="1:11">
      <c r="A91" s="269">
        <v>2013401</v>
      </c>
      <c r="B91" s="326" t="s">
        <v>77</v>
      </c>
      <c r="C91" s="327"/>
      <c r="D91" s="97"/>
      <c r="E91" s="97"/>
      <c r="F91" s="97"/>
      <c r="G91" s="97"/>
      <c r="H91" s="97"/>
      <c r="I91" s="97"/>
      <c r="J91" s="97"/>
      <c r="K91" s="97"/>
    </row>
    <row r="92" ht="19" customHeight="1" spans="1:11">
      <c r="A92" s="269">
        <v>2013402</v>
      </c>
      <c r="B92" s="326" t="s">
        <v>78</v>
      </c>
      <c r="C92" s="327"/>
      <c r="D92" s="97"/>
      <c r="E92" s="97"/>
      <c r="F92" s="97"/>
      <c r="G92" s="97"/>
      <c r="H92" s="97"/>
      <c r="I92" s="97"/>
      <c r="J92" s="97"/>
      <c r="K92" s="97"/>
    </row>
    <row r="93" ht="19" customHeight="1" spans="1:11">
      <c r="A93" s="269">
        <v>2013404</v>
      </c>
      <c r="B93" s="326" t="s">
        <v>129</v>
      </c>
      <c r="C93" s="327"/>
      <c r="D93" s="97"/>
      <c r="E93" s="97"/>
      <c r="F93" s="97"/>
      <c r="G93" s="97"/>
      <c r="H93" s="97"/>
      <c r="I93" s="97"/>
      <c r="J93" s="97"/>
      <c r="K93" s="97"/>
    </row>
    <row r="94" ht="19" customHeight="1" spans="1:11">
      <c r="A94" s="269">
        <v>2013499</v>
      </c>
      <c r="B94" s="326" t="s">
        <v>130</v>
      </c>
      <c r="C94" s="327"/>
      <c r="D94" s="97"/>
      <c r="E94" s="97"/>
      <c r="F94" s="97"/>
      <c r="G94" s="97"/>
      <c r="H94" s="97"/>
      <c r="I94" s="97"/>
      <c r="J94" s="97"/>
      <c r="K94" s="97"/>
    </row>
    <row r="95" ht="19" customHeight="1" spans="1:11">
      <c r="A95" s="274">
        <v>20136</v>
      </c>
      <c r="B95" s="266" t="s">
        <v>131</v>
      </c>
      <c r="C95" s="325">
        <f>SUM(C96:C97)</f>
        <v>26.07</v>
      </c>
      <c r="D95" s="97"/>
      <c r="E95" s="97"/>
      <c r="F95" s="97"/>
      <c r="G95" s="97"/>
      <c r="H95" s="97"/>
      <c r="I95" s="97"/>
      <c r="J95" s="97"/>
      <c r="K95" s="97"/>
    </row>
    <row r="96" ht="19" customHeight="1" spans="1:11">
      <c r="A96" s="269">
        <v>2013601</v>
      </c>
      <c r="B96" s="326" t="s">
        <v>77</v>
      </c>
      <c r="C96" s="327"/>
      <c r="D96" s="97"/>
      <c r="E96" s="97"/>
      <c r="F96" s="97"/>
      <c r="G96" s="97"/>
      <c r="H96" s="97"/>
      <c r="I96" s="97"/>
      <c r="J96" s="97"/>
      <c r="K96" s="97"/>
    </row>
    <row r="97" ht="19" customHeight="1" spans="1:11">
      <c r="A97" s="269">
        <v>2013699</v>
      </c>
      <c r="B97" s="326" t="s">
        <v>132</v>
      </c>
      <c r="C97" s="327">
        <v>26.07</v>
      </c>
      <c r="D97" s="97"/>
      <c r="E97" s="97"/>
      <c r="F97" s="97"/>
      <c r="G97" s="97"/>
      <c r="H97" s="97"/>
      <c r="I97" s="97"/>
      <c r="J97" s="97"/>
      <c r="K97" s="97"/>
    </row>
    <row r="98" ht="19" customHeight="1" spans="1:11">
      <c r="A98" s="274">
        <v>20138</v>
      </c>
      <c r="B98" s="266" t="s">
        <v>133</v>
      </c>
      <c r="C98" s="325">
        <f>SUM(C99:C106)</f>
        <v>2.88</v>
      </c>
      <c r="D98" s="97"/>
      <c r="E98" s="97"/>
      <c r="F98" s="97"/>
      <c r="G98" s="97"/>
      <c r="H98" s="97"/>
      <c r="I98" s="97"/>
      <c r="J98" s="97"/>
      <c r="K98" s="97"/>
    </row>
    <row r="99" ht="19" customHeight="1" spans="1:11">
      <c r="A99" s="269">
        <v>2013801</v>
      </c>
      <c r="B99" s="326" t="s">
        <v>77</v>
      </c>
      <c r="C99" s="327"/>
      <c r="D99" s="97"/>
      <c r="E99" s="97"/>
      <c r="F99" s="97"/>
      <c r="G99" s="97"/>
      <c r="H99" s="97"/>
      <c r="I99" s="97"/>
      <c r="J99" s="97"/>
      <c r="K99" s="97"/>
    </row>
    <row r="100" ht="19" customHeight="1" spans="1:11">
      <c r="A100" s="269">
        <v>2013805</v>
      </c>
      <c r="B100" s="326" t="s">
        <v>134</v>
      </c>
      <c r="C100" s="327"/>
      <c r="D100" s="97"/>
      <c r="E100" s="97"/>
      <c r="F100" s="97"/>
      <c r="G100" s="97"/>
      <c r="H100" s="97"/>
      <c r="I100" s="97"/>
      <c r="J100" s="97"/>
      <c r="K100" s="97"/>
    </row>
    <row r="101" ht="19" customHeight="1" spans="1:11">
      <c r="A101" s="269">
        <v>2013812</v>
      </c>
      <c r="B101" s="326" t="s">
        <v>135</v>
      </c>
      <c r="C101" s="327"/>
      <c r="D101" s="97"/>
      <c r="E101" s="97"/>
      <c r="F101" s="97"/>
      <c r="G101" s="97"/>
      <c r="H101" s="97"/>
      <c r="I101" s="97"/>
      <c r="J101" s="97"/>
      <c r="K101" s="97"/>
    </row>
    <row r="102" ht="19" customHeight="1" spans="1:11">
      <c r="A102" s="269">
        <v>2013814</v>
      </c>
      <c r="B102" s="326" t="s">
        <v>136</v>
      </c>
      <c r="C102" s="327"/>
      <c r="D102" s="97"/>
      <c r="E102" s="97"/>
      <c r="F102" s="97"/>
      <c r="G102" s="97"/>
      <c r="H102" s="97"/>
      <c r="I102" s="97"/>
      <c r="J102" s="97"/>
      <c r="K102" s="97"/>
    </row>
    <row r="103" ht="19" customHeight="1" spans="1:11">
      <c r="A103" s="269">
        <v>2013815</v>
      </c>
      <c r="B103" s="326" t="s">
        <v>137</v>
      </c>
      <c r="C103" s="327"/>
      <c r="D103" s="97"/>
      <c r="E103" s="97"/>
      <c r="F103" s="97"/>
      <c r="G103" s="97"/>
      <c r="H103" s="97"/>
      <c r="I103" s="97"/>
      <c r="J103" s="97"/>
      <c r="K103" s="97"/>
    </row>
    <row r="104" ht="19" customHeight="1" spans="1:11">
      <c r="A104" s="269">
        <v>2013816</v>
      </c>
      <c r="B104" s="326" t="s">
        <v>138</v>
      </c>
      <c r="C104" s="327"/>
      <c r="D104" s="97"/>
      <c r="E104" s="97"/>
      <c r="F104" s="97"/>
      <c r="G104" s="97"/>
      <c r="H104" s="97"/>
      <c r="I104" s="97"/>
      <c r="J104" s="97"/>
      <c r="K104" s="97"/>
    </row>
    <row r="105" ht="19" customHeight="1" spans="1:11">
      <c r="A105" s="269">
        <v>2013850</v>
      </c>
      <c r="B105" s="326" t="s">
        <v>81</v>
      </c>
      <c r="C105" s="327"/>
      <c r="D105" s="97"/>
      <c r="E105" s="97"/>
      <c r="F105" s="97"/>
      <c r="G105" s="97"/>
      <c r="H105" s="97"/>
      <c r="I105" s="97"/>
      <c r="J105" s="97"/>
      <c r="K105" s="97"/>
    </row>
    <row r="106" ht="19" customHeight="1" spans="1:11">
      <c r="A106" s="269">
        <v>2013899</v>
      </c>
      <c r="B106" s="326" t="s">
        <v>139</v>
      </c>
      <c r="C106" s="327">
        <v>2.88</v>
      </c>
      <c r="D106" s="97"/>
      <c r="E106" s="97"/>
      <c r="F106" s="97"/>
      <c r="G106" s="97"/>
      <c r="H106" s="97"/>
      <c r="I106" s="97"/>
      <c r="J106" s="97"/>
      <c r="K106" s="97"/>
    </row>
    <row r="107" ht="19" customHeight="1" spans="1:11">
      <c r="A107" s="274">
        <v>20199</v>
      </c>
      <c r="B107" s="266" t="s">
        <v>140</v>
      </c>
      <c r="C107" s="325">
        <f>SUM(C108)</f>
        <v>1.4</v>
      </c>
      <c r="D107" s="97"/>
      <c r="E107" s="97"/>
      <c r="F107" s="97"/>
      <c r="G107" s="97"/>
      <c r="H107" s="97"/>
      <c r="I107" s="97"/>
      <c r="J107" s="97"/>
      <c r="K107" s="97"/>
    </row>
    <row r="108" ht="19" customHeight="1" spans="1:11">
      <c r="A108" s="269">
        <v>2019999</v>
      </c>
      <c r="B108" s="326" t="s">
        <v>141</v>
      </c>
      <c r="C108" s="327">
        <v>1.4</v>
      </c>
      <c r="D108" s="97"/>
      <c r="E108" s="97"/>
      <c r="F108" s="97"/>
      <c r="G108" s="97"/>
      <c r="H108" s="97"/>
      <c r="I108" s="97"/>
      <c r="J108" s="97"/>
      <c r="K108" s="97"/>
    </row>
    <row r="109" ht="19" customHeight="1" spans="1:11">
      <c r="A109" s="323">
        <v>203</v>
      </c>
      <c r="B109" s="323" t="s">
        <v>142</v>
      </c>
      <c r="C109" s="324">
        <f>SUM(C110,C113)</f>
        <v>4.46</v>
      </c>
      <c r="D109" s="97"/>
      <c r="E109" s="97"/>
      <c r="F109" s="97"/>
      <c r="G109" s="97"/>
      <c r="H109" s="97"/>
      <c r="I109" s="97"/>
      <c r="J109" s="97"/>
      <c r="K109" s="97"/>
    </row>
    <row r="110" ht="19" customHeight="1" spans="1:11">
      <c r="A110" s="274">
        <v>20306</v>
      </c>
      <c r="B110" s="266" t="s">
        <v>143</v>
      </c>
      <c r="C110" s="325">
        <f>SUM(C111:C112)</f>
        <v>4.46</v>
      </c>
      <c r="D110" s="97"/>
      <c r="E110" s="97"/>
      <c r="F110" s="97"/>
      <c r="G110" s="97"/>
      <c r="H110" s="97"/>
      <c r="I110" s="97"/>
      <c r="J110" s="97"/>
      <c r="K110" s="97"/>
    </row>
    <row r="111" ht="19" customHeight="1" spans="1:11">
      <c r="A111" s="269">
        <v>2030601</v>
      </c>
      <c r="B111" s="326" t="s">
        <v>144</v>
      </c>
      <c r="C111" s="327">
        <v>4.46</v>
      </c>
      <c r="D111" s="97"/>
      <c r="E111" s="97"/>
      <c r="F111" s="97"/>
      <c r="G111" s="97"/>
      <c r="H111" s="97"/>
      <c r="I111" s="97"/>
      <c r="J111" s="97"/>
      <c r="K111" s="97"/>
    </row>
    <row r="112" ht="19" customHeight="1" spans="1:11">
      <c r="A112" s="269">
        <v>2030699</v>
      </c>
      <c r="B112" s="326" t="s">
        <v>145</v>
      </c>
      <c r="C112" s="327"/>
      <c r="D112" s="97"/>
      <c r="E112" s="97"/>
      <c r="F112" s="97"/>
      <c r="G112" s="97"/>
      <c r="H112" s="97"/>
      <c r="I112" s="97"/>
      <c r="J112" s="97"/>
      <c r="K112" s="97"/>
    </row>
    <row r="113" ht="19" customHeight="1" spans="1:11">
      <c r="A113" s="274">
        <v>20399</v>
      </c>
      <c r="B113" s="266" t="s">
        <v>146</v>
      </c>
      <c r="C113" s="325">
        <f>SUM(C114)</f>
        <v>0</v>
      </c>
      <c r="D113" s="97"/>
      <c r="E113" s="97"/>
      <c r="F113" s="97"/>
      <c r="G113" s="97"/>
      <c r="H113" s="97"/>
      <c r="I113" s="97"/>
      <c r="J113" s="97"/>
      <c r="K113" s="97"/>
    </row>
    <row r="114" ht="19" customHeight="1" spans="1:11">
      <c r="A114" s="269">
        <v>2039901</v>
      </c>
      <c r="B114" s="326" t="s">
        <v>147</v>
      </c>
      <c r="C114" s="327"/>
      <c r="D114" s="97"/>
      <c r="E114" s="97"/>
      <c r="F114" s="97"/>
      <c r="G114" s="97"/>
      <c r="H114" s="97"/>
      <c r="I114" s="97"/>
      <c r="J114" s="97"/>
      <c r="K114" s="97"/>
    </row>
    <row r="115" ht="19" customHeight="1" spans="1:11">
      <c r="A115" s="323">
        <v>204</v>
      </c>
      <c r="B115" s="323" t="s">
        <v>148</v>
      </c>
      <c r="C115" s="324">
        <f>SUM(C116,C121,C123,C129)</f>
        <v>15.73</v>
      </c>
      <c r="D115" s="97"/>
      <c r="E115" s="97"/>
      <c r="F115" s="97"/>
      <c r="G115" s="97"/>
      <c r="H115" s="97"/>
      <c r="I115" s="97"/>
      <c r="J115" s="97"/>
      <c r="K115" s="97"/>
    </row>
    <row r="116" ht="19" customHeight="1" spans="1:11">
      <c r="A116" s="274">
        <v>20402</v>
      </c>
      <c r="B116" s="266" t="s">
        <v>149</v>
      </c>
      <c r="C116" s="325">
        <f>SUM(C117:C120)</f>
        <v>0</v>
      </c>
      <c r="D116" s="97"/>
      <c r="E116" s="97"/>
      <c r="F116" s="97"/>
      <c r="G116" s="97"/>
      <c r="H116" s="97"/>
      <c r="I116" s="97"/>
      <c r="J116" s="97"/>
      <c r="K116" s="97"/>
    </row>
    <row r="117" ht="19" customHeight="1" spans="1:11">
      <c r="A117" s="269">
        <v>2040201</v>
      </c>
      <c r="B117" s="326" t="s">
        <v>77</v>
      </c>
      <c r="C117" s="327"/>
      <c r="D117" s="97"/>
      <c r="E117" s="97"/>
      <c r="F117" s="97"/>
      <c r="G117" s="97"/>
      <c r="H117" s="97"/>
      <c r="I117" s="97"/>
      <c r="J117" s="97"/>
      <c r="K117" s="97"/>
    </row>
    <row r="118" ht="19" customHeight="1" spans="1:11">
      <c r="A118" s="269">
        <v>2040219</v>
      </c>
      <c r="B118" s="326" t="s">
        <v>102</v>
      </c>
      <c r="C118" s="327"/>
      <c r="D118" s="97"/>
      <c r="E118" s="97"/>
      <c r="F118" s="97"/>
      <c r="G118" s="97"/>
      <c r="H118" s="97"/>
      <c r="I118" s="97"/>
      <c r="J118" s="97"/>
      <c r="K118" s="97"/>
    </row>
    <row r="119" ht="19" customHeight="1" spans="1:11">
      <c r="A119" s="269">
        <v>2040220</v>
      </c>
      <c r="B119" s="326" t="s">
        <v>150</v>
      </c>
      <c r="C119" s="327"/>
      <c r="D119" s="97"/>
      <c r="E119" s="97"/>
      <c r="F119" s="97"/>
      <c r="G119" s="97"/>
      <c r="H119" s="97"/>
      <c r="I119" s="97"/>
      <c r="J119" s="97"/>
      <c r="K119" s="97"/>
    </row>
    <row r="120" ht="19" customHeight="1" spans="1:11">
      <c r="A120" s="269">
        <v>2040299</v>
      </c>
      <c r="B120" s="326" t="s">
        <v>151</v>
      </c>
      <c r="C120" s="327"/>
      <c r="D120" s="97"/>
      <c r="E120" s="97"/>
      <c r="F120" s="97"/>
      <c r="G120" s="97"/>
      <c r="H120" s="97"/>
      <c r="I120" s="97"/>
      <c r="J120" s="97"/>
      <c r="K120" s="97"/>
    </row>
    <row r="121" ht="19" customHeight="1" spans="1:11">
      <c r="A121" s="274">
        <v>20403</v>
      </c>
      <c r="B121" s="266" t="s">
        <v>152</v>
      </c>
      <c r="C121" s="325">
        <f>SUM(C122)</f>
        <v>0</v>
      </c>
      <c r="D121" s="97"/>
      <c r="E121" s="97"/>
      <c r="F121" s="97"/>
      <c r="G121" s="97"/>
      <c r="H121" s="97"/>
      <c r="I121" s="97"/>
      <c r="J121" s="97"/>
      <c r="K121" s="97"/>
    </row>
    <row r="122" ht="19" customHeight="1" spans="1:11">
      <c r="A122" s="269">
        <v>2040399</v>
      </c>
      <c r="B122" s="326" t="s">
        <v>153</v>
      </c>
      <c r="C122" s="327"/>
      <c r="D122" s="97"/>
      <c r="E122" s="97"/>
      <c r="F122" s="97"/>
      <c r="G122" s="97"/>
      <c r="H122" s="97"/>
      <c r="I122" s="97"/>
      <c r="J122" s="97"/>
      <c r="K122" s="97"/>
    </row>
    <row r="123" ht="19" customHeight="1" spans="1:11">
      <c r="A123" s="274">
        <v>20406</v>
      </c>
      <c r="B123" s="266" t="s">
        <v>154</v>
      </c>
      <c r="C123" s="325">
        <f>SUM(C124:C128)</f>
        <v>1.91</v>
      </c>
      <c r="D123" s="97"/>
      <c r="E123" s="97"/>
      <c r="F123" s="97"/>
      <c r="G123" s="97"/>
      <c r="H123" s="97"/>
      <c r="I123" s="97"/>
      <c r="J123" s="97"/>
      <c r="K123" s="97"/>
    </row>
    <row r="124" ht="19" customHeight="1" spans="1:11">
      <c r="A124" s="269">
        <v>2040601</v>
      </c>
      <c r="B124" s="326" t="s">
        <v>77</v>
      </c>
      <c r="C124" s="327"/>
      <c r="D124" s="97"/>
      <c r="E124" s="97"/>
      <c r="F124" s="97"/>
      <c r="G124" s="97"/>
      <c r="H124" s="97"/>
      <c r="I124" s="97"/>
      <c r="J124" s="97"/>
      <c r="K124" s="97"/>
    </row>
    <row r="125" ht="19" customHeight="1" spans="1:11">
      <c r="A125" s="269">
        <v>2040604</v>
      </c>
      <c r="B125" s="326" t="s">
        <v>155</v>
      </c>
      <c r="C125" s="327">
        <v>1.91</v>
      </c>
      <c r="D125" s="97"/>
      <c r="E125" s="97"/>
      <c r="F125" s="97"/>
      <c r="G125" s="97"/>
      <c r="H125" s="97"/>
      <c r="I125" s="97"/>
      <c r="J125" s="97"/>
      <c r="K125" s="97"/>
    </row>
    <row r="126" ht="19" customHeight="1" spans="1:11">
      <c r="A126" s="269">
        <v>2040610</v>
      </c>
      <c r="B126" s="326" t="s">
        <v>156</v>
      </c>
      <c r="C126" s="327"/>
      <c r="D126" s="97"/>
      <c r="E126" s="97"/>
      <c r="F126" s="97"/>
      <c r="G126" s="97"/>
      <c r="H126" s="97"/>
      <c r="I126" s="97"/>
      <c r="J126" s="97"/>
      <c r="K126" s="97"/>
    </row>
    <row r="127" ht="19" customHeight="1" spans="1:11">
      <c r="A127" s="269">
        <v>2040650</v>
      </c>
      <c r="B127" s="326" t="s">
        <v>81</v>
      </c>
      <c r="C127" s="327"/>
      <c r="D127" s="97"/>
      <c r="E127" s="97"/>
      <c r="F127" s="97"/>
      <c r="G127" s="97"/>
      <c r="H127" s="97"/>
      <c r="I127" s="97"/>
      <c r="J127" s="97"/>
      <c r="K127" s="97"/>
    </row>
    <row r="128" ht="19" customHeight="1" spans="1:11">
      <c r="A128" s="269">
        <v>2040699</v>
      </c>
      <c r="B128" s="326" t="s">
        <v>157</v>
      </c>
      <c r="C128" s="327"/>
      <c r="D128" s="97"/>
      <c r="E128" s="97"/>
      <c r="F128" s="97"/>
      <c r="G128" s="97"/>
      <c r="H128" s="97"/>
      <c r="I128" s="97"/>
      <c r="J128" s="97"/>
      <c r="K128" s="97"/>
    </row>
    <row r="129" ht="19" customHeight="1" spans="1:11">
      <c r="A129" s="274">
        <v>20499</v>
      </c>
      <c r="B129" s="266" t="s">
        <v>158</v>
      </c>
      <c r="C129" s="325">
        <f>SUM(C130)</f>
        <v>13.82</v>
      </c>
      <c r="D129" s="97"/>
      <c r="E129" s="97"/>
      <c r="F129" s="97"/>
      <c r="G129" s="97"/>
      <c r="H129" s="97"/>
      <c r="I129" s="97"/>
      <c r="J129" s="97"/>
      <c r="K129" s="97"/>
    </row>
    <row r="130" ht="19" customHeight="1" spans="1:11">
      <c r="A130" s="269">
        <v>2049999</v>
      </c>
      <c r="B130" s="326" t="s">
        <v>159</v>
      </c>
      <c r="C130" s="327">
        <v>13.82</v>
      </c>
      <c r="D130" s="97"/>
      <c r="E130" s="97"/>
      <c r="F130" s="97"/>
      <c r="G130" s="97"/>
      <c r="H130" s="97"/>
      <c r="I130" s="97"/>
      <c r="J130" s="97"/>
      <c r="K130" s="97"/>
    </row>
    <row r="131" ht="19" customHeight="1" spans="1:11">
      <c r="A131" s="323">
        <v>205</v>
      </c>
      <c r="B131" s="323" t="s">
        <v>160</v>
      </c>
      <c r="C131" s="324">
        <f>SUM(C132,C135,C142,C146,C149,C152)</f>
        <v>0</v>
      </c>
      <c r="D131" s="97"/>
      <c r="E131" s="97"/>
      <c r="F131" s="97"/>
      <c r="G131" s="97"/>
      <c r="H131" s="97"/>
      <c r="I131" s="97"/>
      <c r="J131" s="97"/>
      <c r="K131" s="97"/>
    </row>
    <row r="132" ht="19" customHeight="1" spans="1:11">
      <c r="A132" s="274">
        <v>20501</v>
      </c>
      <c r="B132" s="266" t="s">
        <v>161</v>
      </c>
      <c r="C132" s="325">
        <f>SUM(C133:C134)</f>
        <v>0</v>
      </c>
      <c r="D132" s="97"/>
      <c r="E132" s="97"/>
      <c r="F132" s="97"/>
      <c r="G132" s="97"/>
      <c r="H132" s="97"/>
      <c r="I132" s="97"/>
      <c r="J132" s="97"/>
      <c r="K132" s="97"/>
    </row>
    <row r="133" ht="19" customHeight="1" spans="1:11">
      <c r="A133" s="269">
        <v>2050101</v>
      </c>
      <c r="B133" s="326" t="s">
        <v>77</v>
      </c>
      <c r="C133" s="327"/>
      <c r="D133" s="97"/>
      <c r="E133" s="97"/>
      <c r="F133" s="97"/>
      <c r="G133" s="97"/>
      <c r="H133" s="97"/>
      <c r="I133" s="97"/>
      <c r="J133" s="97"/>
      <c r="K133" s="97"/>
    </row>
    <row r="134" ht="19" customHeight="1" spans="1:11">
      <c r="A134" s="269">
        <v>2050199</v>
      </c>
      <c r="B134" s="326" t="s">
        <v>162</v>
      </c>
      <c r="C134" s="327"/>
      <c r="D134" s="97"/>
      <c r="E134" s="97"/>
      <c r="F134" s="97"/>
      <c r="G134" s="97"/>
      <c r="H134" s="97"/>
      <c r="I134" s="97"/>
      <c r="J134" s="97"/>
      <c r="K134" s="97"/>
    </row>
    <row r="135" ht="19" customHeight="1" spans="1:11">
      <c r="A135" s="274">
        <v>20502</v>
      </c>
      <c r="B135" s="266" t="s">
        <v>163</v>
      </c>
      <c r="C135" s="325">
        <f>SUM(C136:C141)</f>
        <v>0</v>
      </c>
      <c r="D135" s="97"/>
      <c r="E135" s="97"/>
      <c r="F135" s="97"/>
      <c r="G135" s="97"/>
      <c r="H135" s="97"/>
      <c r="I135" s="97"/>
      <c r="J135" s="97"/>
      <c r="K135" s="97"/>
    </row>
    <row r="136" ht="19" customHeight="1" spans="1:11">
      <c r="A136" s="269">
        <v>2050201</v>
      </c>
      <c r="B136" s="326" t="s">
        <v>164</v>
      </c>
      <c r="C136" s="327"/>
      <c r="D136" s="97"/>
      <c r="E136" s="97"/>
      <c r="F136" s="97"/>
      <c r="G136" s="97"/>
      <c r="H136" s="97"/>
      <c r="I136" s="97"/>
      <c r="J136" s="97"/>
      <c r="K136" s="97"/>
    </row>
    <row r="137" ht="19" customHeight="1" spans="1:11">
      <c r="A137" s="269">
        <v>2050202</v>
      </c>
      <c r="B137" s="326" t="s">
        <v>165</v>
      </c>
      <c r="C137" s="327"/>
      <c r="D137" s="97"/>
      <c r="E137" s="97"/>
      <c r="F137" s="97"/>
      <c r="G137" s="97"/>
      <c r="H137" s="97"/>
      <c r="I137" s="97"/>
      <c r="J137" s="97"/>
      <c r="K137" s="97"/>
    </row>
    <row r="138" ht="19" customHeight="1" spans="1:11">
      <c r="A138" s="269">
        <v>2050203</v>
      </c>
      <c r="B138" s="326" t="s">
        <v>166</v>
      </c>
      <c r="C138" s="327"/>
      <c r="D138" s="97"/>
      <c r="E138" s="97"/>
      <c r="F138" s="97"/>
      <c r="G138" s="97"/>
      <c r="H138" s="97"/>
      <c r="I138" s="97"/>
      <c r="J138" s="97"/>
      <c r="K138" s="97"/>
    </row>
    <row r="139" ht="19" customHeight="1" spans="1:11">
      <c r="A139" s="269">
        <v>2050204</v>
      </c>
      <c r="B139" s="326" t="s">
        <v>167</v>
      </c>
      <c r="C139" s="327"/>
      <c r="D139" s="97"/>
      <c r="E139" s="97"/>
      <c r="F139" s="97"/>
      <c r="G139" s="97"/>
      <c r="H139" s="97"/>
      <c r="I139" s="97"/>
      <c r="J139" s="97"/>
      <c r="K139" s="97"/>
    </row>
    <row r="140" ht="19" customHeight="1" spans="1:11">
      <c r="A140" s="269">
        <v>2050205</v>
      </c>
      <c r="B140" s="326" t="s">
        <v>168</v>
      </c>
      <c r="C140" s="327"/>
      <c r="D140" s="97"/>
      <c r="E140" s="97"/>
      <c r="F140" s="97"/>
      <c r="G140" s="97"/>
      <c r="H140" s="97"/>
      <c r="I140" s="97"/>
      <c r="J140" s="97"/>
      <c r="K140" s="97"/>
    </row>
    <row r="141" ht="19" customHeight="1" spans="1:11">
      <c r="A141" s="269">
        <v>2050299</v>
      </c>
      <c r="B141" s="326" t="s">
        <v>169</v>
      </c>
      <c r="C141" s="327"/>
      <c r="D141" s="97"/>
      <c r="E141" s="97"/>
      <c r="F141" s="97"/>
      <c r="G141" s="97"/>
      <c r="H141" s="97"/>
      <c r="I141" s="97"/>
      <c r="J141" s="97"/>
      <c r="K141" s="97"/>
    </row>
    <row r="142" ht="19" customHeight="1" spans="1:11">
      <c r="A142" s="274">
        <v>20503</v>
      </c>
      <c r="B142" s="266" t="s">
        <v>170</v>
      </c>
      <c r="C142" s="325">
        <f>SUM(C143:C145)</f>
        <v>0</v>
      </c>
      <c r="D142" s="97"/>
      <c r="E142" s="97"/>
      <c r="F142" s="97"/>
      <c r="G142" s="97"/>
      <c r="H142" s="97"/>
      <c r="I142" s="97"/>
      <c r="J142" s="97"/>
      <c r="K142" s="97"/>
    </row>
    <row r="143" ht="19" customHeight="1" spans="1:11">
      <c r="A143" s="269">
        <v>2050302</v>
      </c>
      <c r="B143" s="326" t="s">
        <v>171</v>
      </c>
      <c r="C143" s="327"/>
      <c r="D143" s="97"/>
      <c r="E143" s="97"/>
      <c r="F143" s="97"/>
      <c r="G143" s="97"/>
      <c r="H143" s="97"/>
      <c r="I143" s="97"/>
      <c r="J143" s="97"/>
      <c r="K143" s="97"/>
    </row>
    <row r="144" ht="19" customHeight="1" spans="1:11">
      <c r="A144" s="269">
        <v>2050303</v>
      </c>
      <c r="B144" s="326" t="s">
        <v>172</v>
      </c>
      <c r="C144" s="327"/>
      <c r="D144" s="97"/>
      <c r="E144" s="97"/>
      <c r="F144" s="97"/>
      <c r="G144" s="97"/>
      <c r="H144" s="97"/>
      <c r="I144" s="97"/>
      <c r="J144" s="97"/>
      <c r="K144" s="97"/>
    </row>
    <row r="145" ht="19" customHeight="1" spans="1:11">
      <c r="A145" s="269">
        <v>2050399</v>
      </c>
      <c r="B145" s="326" t="s">
        <v>173</v>
      </c>
      <c r="C145" s="327"/>
      <c r="D145" s="97"/>
      <c r="E145" s="97"/>
      <c r="F145" s="97"/>
      <c r="G145" s="97"/>
      <c r="H145" s="97"/>
      <c r="I145" s="97"/>
      <c r="J145" s="97"/>
      <c r="K145" s="97"/>
    </row>
    <row r="146" ht="19" customHeight="1" spans="1:11">
      <c r="A146" s="274">
        <v>20507</v>
      </c>
      <c r="B146" s="266" t="s">
        <v>174</v>
      </c>
      <c r="C146" s="325">
        <f>SUM(C147:C148)</f>
        <v>0</v>
      </c>
      <c r="D146" s="97"/>
      <c r="E146" s="97"/>
      <c r="F146" s="97"/>
      <c r="G146" s="97"/>
      <c r="H146" s="97"/>
      <c r="I146" s="97"/>
      <c r="J146" s="97"/>
      <c r="K146" s="97"/>
    </row>
    <row r="147" ht="19" customHeight="1" spans="1:11">
      <c r="A147" s="269">
        <v>2050701</v>
      </c>
      <c r="B147" s="326" t="s">
        <v>175</v>
      </c>
      <c r="C147" s="327"/>
      <c r="D147" s="97"/>
      <c r="E147" s="97"/>
      <c r="F147" s="97"/>
      <c r="G147" s="97"/>
      <c r="H147" s="97"/>
      <c r="I147" s="97"/>
      <c r="J147" s="97"/>
      <c r="K147" s="97"/>
    </row>
    <row r="148" ht="19" customHeight="1" spans="1:11">
      <c r="A148" s="269">
        <v>2050799</v>
      </c>
      <c r="B148" s="326" t="s">
        <v>176</v>
      </c>
      <c r="C148" s="327"/>
      <c r="D148" s="97"/>
      <c r="E148" s="97"/>
      <c r="F148" s="97"/>
      <c r="G148" s="97"/>
      <c r="H148" s="97"/>
      <c r="I148" s="97"/>
      <c r="J148" s="97"/>
      <c r="K148" s="97"/>
    </row>
    <row r="149" ht="19" customHeight="1" spans="1:11">
      <c r="A149" s="274">
        <v>20508</v>
      </c>
      <c r="B149" s="266" t="s">
        <v>177</v>
      </c>
      <c r="C149" s="325">
        <f>SUM(C150:C151)</f>
        <v>0</v>
      </c>
      <c r="D149" s="97"/>
      <c r="E149" s="97"/>
      <c r="F149" s="97"/>
      <c r="G149" s="97"/>
      <c r="H149" s="97"/>
      <c r="I149" s="97"/>
      <c r="J149" s="97"/>
      <c r="K149" s="97"/>
    </row>
    <row r="150" ht="19" customHeight="1" spans="1:11">
      <c r="A150" s="269">
        <v>2050801</v>
      </c>
      <c r="B150" s="326" t="s">
        <v>178</v>
      </c>
      <c r="C150" s="327"/>
      <c r="D150" s="97"/>
      <c r="E150" s="97"/>
      <c r="F150" s="97"/>
      <c r="G150" s="97"/>
      <c r="H150" s="97"/>
      <c r="I150" s="97"/>
      <c r="J150" s="97"/>
      <c r="K150" s="97"/>
    </row>
    <row r="151" ht="19" customHeight="1" spans="1:11">
      <c r="A151" s="269">
        <v>2050802</v>
      </c>
      <c r="B151" s="326" t="s">
        <v>179</v>
      </c>
      <c r="C151" s="327"/>
      <c r="D151" s="97"/>
      <c r="E151" s="97"/>
      <c r="F151" s="97"/>
      <c r="G151" s="97"/>
      <c r="H151" s="97"/>
      <c r="I151" s="97"/>
      <c r="J151" s="97"/>
      <c r="K151" s="97"/>
    </row>
    <row r="152" ht="19" customHeight="1" spans="1:11">
      <c r="A152" s="274">
        <v>20599</v>
      </c>
      <c r="B152" s="266" t="s">
        <v>180</v>
      </c>
      <c r="C152" s="325">
        <f>SUM(C153)</f>
        <v>0</v>
      </c>
      <c r="D152" s="97"/>
      <c r="E152" s="97"/>
      <c r="F152" s="97"/>
      <c r="G152" s="97"/>
      <c r="H152" s="97"/>
      <c r="I152" s="97"/>
      <c r="J152" s="97"/>
      <c r="K152" s="97"/>
    </row>
    <row r="153" ht="19" customHeight="1" spans="1:11">
      <c r="A153" s="269">
        <v>2059999</v>
      </c>
      <c r="B153" s="326" t="s">
        <v>181</v>
      </c>
      <c r="C153" s="327"/>
      <c r="D153" s="97"/>
      <c r="E153" s="97"/>
      <c r="F153" s="97"/>
      <c r="G153" s="97"/>
      <c r="H153" s="97"/>
      <c r="I153" s="97"/>
      <c r="J153" s="97"/>
      <c r="K153" s="97"/>
    </row>
    <row r="154" ht="19" customHeight="1" spans="1:11">
      <c r="A154" s="323">
        <v>206</v>
      </c>
      <c r="B154" s="323" t="s">
        <v>182</v>
      </c>
      <c r="C154" s="324">
        <f>SUM(C155,C157,C159,C164)</f>
        <v>0</v>
      </c>
      <c r="D154" s="97"/>
      <c r="E154" s="97"/>
      <c r="F154" s="97"/>
      <c r="G154" s="97"/>
      <c r="H154" s="97"/>
      <c r="I154" s="97"/>
      <c r="J154" s="97"/>
      <c r="K154" s="97"/>
    </row>
    <row r="155" ht="19" customHeight="1" spans="1:11">
      <c r="A155" s="274">
        <v>20601</v>
      </c>
      <c r="B155" s="266" t="s">
        <v>183</v>
      </c>
      <c r="C155" s="325">
        <f>SUM(C156)</f>
        <v>0</v>
      </c>
      <c r="D155" s="97"/>
      <c r="E155" s="97"/>
      <c r="F155" s="97"/>
      <c r="G155" s="97"/>
      <c r="H155" s="97"/>
      <c r="I155" s="97"/>
      <c r="J155" s="97"/>
      <c r="K155" s="97"/>
    </row>
    <row r="156" ht="19" customHeight="1" spans="1:11">
      <c r="A156" s="269">
        <v>2060101</v>
      </c>
      <c r="B156" s="326" t="s">
        <v>77</v>
      </c>
      <c r="C156" s="327"/>
      <c r="D156" s="97"/>
      <c r="E156" s="97"/>
      <c r="F156" s="97"/>
      <c r="G156" s="97"/>
      <c r="H156" s="97"/>
      <c r="I156" s="97"/>
      <c r="J156" s="97"/>
      <c r="K156" s="97"/>
    </row>
    <row r="157" ht="19" customHeight="1" spans="1:11">
      <c r="A157" s="274">
        <v>20604</v>
      </c>
      <c r="B157" s="266" t="s">
        <v>184</v>
      </c>
      <c r="C157" s="325">
        <f>SUM(C158)</f>
        <v>0</v>
      </c>
      <c r="D157" s="97"/>
      <c r="E157" s="97"/>
      <c r="F157" s="97"/>
      <c r="G157" s="97"/>
      <c r="H157" s="97"/>
      <c r="I157" s="97"/>
      <c r="J157" s="97"/>
      <c r="K157" s="97"/>
    </row>
    <row r="158" ht="19" customHeight="1" spans="1:11">
      <c r="A158" s="269">
        <v>2060404</v>
      </c>
      <c r="B158" s="326" t="s">
        <v>185</v>
      </c>
      <c r="C158" s="327"/>
      <c r="D158" s="97"/>
      <c r="E158" s="97"/>
      <c r="F158" s="97"/>
      <c r="G158" s="97"/>
      <c r="H158" s="97"/>
      <c r="I158" s="97"/>
      <c r="J158" s="97"/>
      <c r="K158" s="97"/>
    </row>
    <row r="159" ht="19" customHeight="1" spans="1:11">
      <c r="A159" s="274">
        <v>20607</v>
      </c>
      <c r="B159" s="266" t="s">
        <v>186</v>
      </c>
      <c r="C159" s="325">
        <f>SUM(C160:C163)</f>
        <v>0</v>
      </c>
      <c r="D159" s="97"/>
      <c r="E159" s="97"/>
      <c r="F159" s="97"/>
      <c r="G159" s="97"/>
      <c r="H159" s="97"/>
      <c r="I159" s="97"/>
      <c r="J159" s="97"/>
      <c r="K159" s="97"/>
    </row>
    <row r="160" ht="19" customHeight="1" spans="1:11">
      <c r="A160" s="269">
        <v>2060701</v>
      </c>
      <c r="B160" s="326" t="s">
        <v>187</v>
      </c>
      <c r="C160" s="327"/>
      <c r="D160" s="97"/>
      <c r="E160" s="97"/>
      <c r="F160" s="97"/>
      <c r="G160" s="97"/>
      <c r="H160" s="97"/>
      <c r="I160" s="97"/>
      <c r="J160" s="97"/>
      <c r="K160" s="97"/>
    </row>
    <row r="161" ht="19" customHeight="1" spans="1:11">
      <c r="A161" s="269">
        <v>2060702</v>
      </c>
      <c r="B161" s="326" t="s">
        <v>188</v>
      </c>
      <c r="C161" s="327"/>
      <c r="D161" s="97"/>
      <c r="E161" s="97"/>
      <c r="F161" s="97"/>
      <c r="G161" s="97"/>
      <c r="H161" s="97"/>
      <c r="I161" s="97"/>
      <c r="J161" s="97"/>
      <c r="K161" s="97"/>
    </row>
    <row r="162" ht="19" customHeight="1" spans="1:11">
      <c r="A162" s="269">
        <v>2060703</v>
      </c>
      <c r="B162" s="326" t="s">
        <v>189</v>
      </c>
      <c r="C162" s="327"/>
      <c r="D162" s="97"/>
      <c r="E162" s="97"/>
      <c r="F162" s="97"/>
      <c r="G162" s="97"/>
      <c r="H162" s="97"/>
      <c r="I162" s="97"/>
      <c r="J162" s="97"/>
      <c r="K162" s="97"/>
    </row>
    <row r="163" ht="19" customHeight="1" spans="1:11">
      <c r="A163" s="269">
        <v>2060799</v>
      </c>
      <c r="B163" s="326" t="s">
        <v>190</v>
      </c>
      <c r="C163" s="327"/>
      <c r="D163" s="97"/>
      <c r="E163" s="97"/>
      <c r="F163" s="97"/>
      <c r="G163" s="97"/>
      <c r="H163" s="97"/>
      <c r="I163" s="97"/>
      <c r="J163" s="97"/>
      <c r="K163" s="97"/>
    </row>
    <row r="164" ht="19" customHeight="1" spans="1:11">
      <c r="A164" s="274">
        <v>20699</v>
      </c>
      <c r="B164" s="266" t="s">
        <v>191</v>
      </c>
      <c r="C164" s="325">
        <f>SUM(C165:C166)</f>
        <v>0</v>
      </c>
      <c r="D164" s="97"/>
      <c r="E164" s="97"/>
      <c r="F164" s="97"/>
      <c r="G164" s="97"/>
      <c r="H164" s="97"/>
      <c r="I164" s="97"/>
      <c r="J164" s="97"/>
      <c r="K164" s="97"/>
    </row>
    <row r="165" ht="19" customHeight="1" spans="1:11">
      <c r="A165" s="269">
        <v>2069901</v>
      </c>
      <c r="B165" s="326" t="s">
        <v>192</v>
      </c>
      <c r="C165" s="327"/>
      <c r="D165" s="97"/>
      <c r="E165" s="97"/>
      <c r="F165" s="97"/>
      <c r="G165" s="97"/>
      <c r="H165" s="97"/>
      <c r="I165" s="97"/>
      <c r="J165" s="97"/>
      <c r="K165" s="97"/>
    </row>
    <row r="166" ht="19" customHeight="1" spans="1:11">
      <c r="A166" s="269">
        <v>2069999</v>
      </c>
      <c r="B166" s="326" t="s">
        <v>193</v>
      </c>
      <c r="C166" s="327"/>
      <c r="D166" s="97"/>
      <c r="E166" s="97"/>
      <c r="F166" s="97"/>
      <c r="G166" s="97"/>
      <c r="H166" s="97"/>
      <c r="I166" s="97"/>
      <c r="J166" s="97"/>
      <c r="K166" s="97"/>
    </row>
    <row r="167" ht="19" customHeight="1" spans="1:11">
      <c r="A167" s="323">
        <v>207</v>
      </c>
      <c r="B167" s="323" t="s">
        <v>194</v>
      </c>
      <c r="C167" s="324">
        <f>SUM(C168,C177,C179,C183,C185,C188)</f>
        <v>102.98</v>
      </c>
      <c r="D167" s="97"/>
      <c r="E167" s="97"/>
      <c r="F167" s="97"/>
      <c r="G167" s="97"/>
      <c r="H167" s="97"/>
      <c r="I167" s="97"/>
      <c r="J167" s="97"/>
      <c r="K167" s="97"/>
    </row>
    <row r="168" ht="19" customHeight="1" spans="1:11">
      <c r="A168" s="274">
        <v>20701</v>
      </c>
      <c r="B168" s="266" t="s">
        <v>195</v>
      </c>
      <c r="C168" s="325">
        <f>SUM(C169:C176)</f>
        <v>102.98</v>
      </c>
      <c r="D168" s="97"/>
      <c r="E168" s="97"/>
      <c r="F168" s="97"/>
      <c r="G168" s="97"/>
      <c r="H168" s="97"/>
      <c r="I168" s="97"/>
      <c r="J168" s="97"/>
      <c r="K168" s="97"/>
    </row>
    <row r="169" ht="19" customHeight="1" spans="1:11">
      <c r="A169" s="269">
        <v>2070101</v>
      </c>
      <c r="B169" s="326" t="s">
        <v>77</v>
      </c>
      <c r="C169" s="327"/>
      <c r="D169" s="97"/>
      <c r="E169" s="97"/>
      <c r="F169" s="97"/>
      <c r="G169" s="97"/>
      <c r="H169" s="97"/>
      <c r="I169" s="97"/>
      <c r="J169" s="97"/>
      <c r="K169" s="97"/>
    </row>
    <row r="170" ht="19" customHeight="1" spans="1:11">
      <c r="A170" s="269">
        <v>2070104</v>
      </c>
      <c r="B170" s="326" t="s">
        <v>196</v>
      </c>
      <c r="C170" s="327"/>
      <c r="D170" s="97"/>
      <c r="E170" s="97"/>
      <c r="F170" s="97"/>
      <c r="G170" s="97"/>
      <c r="H170" s="97"/>
      <c r="I170" s="97"/>
      <c r="J170" s="97"/>
      <c r="K170" s="97"/>
    </row>
    <row r="171" ht="19" customHeight="1" spans="1:11">
      <c r="A171" s="269">
        <v>2070108</v>
      </c>
      <c r="B171" s="326" t="s">
        <v>197</v>
      </c>
      <c r="C171" s="327"/>
      <c r="D171" s="97"/>
      <c r="E171" s="97"/>
      <c r="F171" s="97"/>
      <c r="G171" s="97"/>
      <c r="H171" s="97"/>
      <c r="I171" s="97"/>
      <c r="J171" s="97"/>
      <c r="K171" s="97"/>
    </row>
    <row r="172" ht="19" customHeight="1" spans="1:11">
      <c r="A172" s="269">
        <v>2070109</v>
      </c>
      <c r="B172" s="326" t="s">
        <v>198</v>
      </c>
      <c r="C172" s="327">
        <v>59.04</v>
      </c>
      <c r="D172" s="97"/>
      <c r="E172" s="97"/>
      <c r="F172" s="97"/>
      <c r="G172" s="97"/>
      <c r="H172" s="97"/>
      <c r="I172" s="97"/>
      <c r="J172" s="97"/>
      <c r="K172" s="97"/>
    </row>
    <row r="173" ht="19" customHeight="1" spans="1:11">
      <c r="A173" s="269">
        <v>2070111</v>
      </c>
      <c r="B173" s="326" t="s">
        <v>199</v>
      </c>
      <c r="C173" s="327"/>
      <c r="D173" s="97"/>
      <c r="E173" s="97"/>
      <c r="F173" s="97"/>
      <c r="G173" s="97"/>
      <c r="H173" s="97"/>
      <c r="I173" s="97"/>
      <c r="J173" s="97"/>
      <c r="K173" s="97"/>
    </row>
    <row r="174" ht="19" customHeight="1" spans="1:11">
      <c r="A174" s="269">
        <v>2070113</v>
      </c>
      <c r="B174" s="326" t="s">
        <v>200</v>
      </c>
      <c r="C174" s="327"/>
      <c r="D174" s="97"/>
      <c r="E174" s="97"/>
      <c r="F174" s="97"/>
      <c r="G174" s="97"/>
      <c r="H174" s="97"/>
      <c r="I174" s="97"/>
      <c r="J174" s="97"/>
      <c r="K174" s="97"/>
    </row>
    <row r="175" ht="19" customHeight="1" spans="1:11">
      <c r="A175" s="269">
        <v>2070114</v>
      </c>
      <c r="B175" s="326" t="s">
        <v>201</v>
      </c>
      <c r="C175" s="327"/>
      <c r="D175" s="97"/>
      <c r="E175" s="97"/>
      <c r="F175" s="97"/>
      <c r="G175" s="97"/>
      <c r="H175" s="97"/>
      <c r="I175" s="97"/>
      <c r="J175" s="97"/>
      <c r="K175" s="97"/>
    </row>
    <row r="176" ht="19" customHeight="1" spans="1:11">
      <c r="A176" s="269">
        <v>2070199</v>
      </c>
      <c r="B176" s="326" t="s">
        <v>202</v>
      </c>
      <c r="C176" s="327">
        <v>43.94</v>
      </c>
      <c r="D176" s="97"/>
      <c r="E176" s="97"/>
      <c r="F176" s="97"/>
      <c r="G176" s="97"/>
      <c r="H176" s="97"/>
      <c r="I176" s="97"/>
      <c r="J176" s="97"/>
      <c r="K176" s="97"/>
    </row>
    <row r="177" ht="19" customHeight="1" spans="1:11">
      <c r="A177" s="274">
        <v>20702</v>
      </c>
      <c r="B177" s="266" t="s">
        <v>203</v>
      </c>
      <c r="C177" s="325">
        <f>SUM(C178)</f>
        <v>0</v>
      </c>
      <c r="D177" s="97"/>
      <c r="E177" s="97"/>
      <c r="F177" s="97"/>
      <c r="G177" s="97"/>
      <c r="H177" s="97"/>
      <c r="I177" s="97"/>
      <c r="J177" s="97"/>
      <c r="K177" s="97"/>
    </row>
    <row r="178" ht="19" customHeight="1" spans="1:11">
      <c r="A178" s="269">
        <v>2070204</v>
      </c>
      <c r="B178" s="326" t="s">
        <v>204</v>
      </c>
      <c r="C178" s="327"/>
      <c r="D178" s="97"/>
      <c r="E178" s="97"/>
      <c r="F178" s="97"/>
      <c r="G178" s="97"/>
      <c r="H178" s="97"/>
      <c r="I178" s="97"/>
      <c r="J178" s="97"/>
      <c r="K178" s="97"/>
    </row>
    <row r="179" ht="19" customHeight="1" spans="1:11">
      <c r="A179" s="274">
        <v>20703</v>
      </c>
      <c r="B179" s="266" t="s">
        <v>205</v>
      </c>
      <c r="C179" s="325">
        <f>SUM(C180:C182)</f>
        <v>0</v>
      </c>
      <c r="D179" s="97"/>
      <c r="E179" s="97"/>
      <c r="F179" s="97"/>
      <c r="G179" s="97"/>
      <c r="H179" s="97"/>
      <c r="I179" s="97"/>
      <c r="J179" s="97"/>
      <c r="K179" s="97"/>
    </row>
    <row r="180" ht="19" customHeight="1" spans="1:11">
      <c r="A180" s="269">
        <v>2070306</v>
      </c>
      <c r="B180" s="326" t="s">
        <v>206</v>
      </c>
      <c r="C180" s="327"/>
      <c r="D180" s="97"/>
      <c r="E180" s="97"/>
      <c r="F180" s="97"/>
      <c r="G180" s="97"/>
      <c r="H180" s="97"/>
      <c r="I180" s="97"/>
      <c r="J180" s="97"/>
      <c r="K180" s="97"/>
    </row>
    <row r="181" ht="19" customHeight="1" spans="1:11">
      <c r="A181" s="269">
        <v>2070307</v>
      </c>
      <c r="B181" s="326" t="s">
        <v>207</v>
      </c>
      <c r="C181" s="327"/>
      <c r="D181" s="97"/>
      <c r="E181" s="97"/>
      <c r="F181" s="97"/>
      <c r="G181" s="97"/>
      <c r="H181" s="97"/>
      <c r="I181" s="97"/>
      <c r="J181" s="97"/>
      <c r="K181" s="97"/>
    </row>
    <row r="182" ht="19" customHeight="1" spans="1:11">
      <c r="A182" s="269">
        <v>2070308</v>
      </c>
      <c r="B182" s="326" t="s">
        <v>208</v>
      </c>
      <c r="C182" s="327"/>
      <c r="D182" s="97"/>
      <c r="E182" s="97"/>
      <c r="F182" s="97"/>
      <c r="G182" s="97"/>
      <c r="H182" s="97"/>
      <c r="I182" s="97"/>
      <c r="J182" s="97"/>
      <c r="K182" s="97"/>
    </row>
    <row r="183" ht="19" customHeight="1" spans="1:11">
      <c r="A183" s="274">
        <v>20706</v>
      </c>
      <c r="B183" s="266" t="s">
        <v>209</v>
      </c>
      <c r="C183" s="325">
        <f>SUM(C184)</f>
        <v>0</v>
      </c>
      <c r="D183" s="97"/>
      <c r="E183" s="97"/>
      <c r="F183" s="97"/>
      <c r="G183" s="97"/>
      <c r="H183" s="97"/>
      <c r="I183" s="97"/>
      <c r="J183" s="97"/>
      <c r="K183" s="97"/>
    </row>
    <row r="184" ht="19" customHeight="1" spans="1:11">
      <c r="A184" s="269">
        <v>2070604</v>
      </c>
      <c r="B184" s="326" t="s">
        <v>210</v>
      </c>
      <c r="C184" s="327"/>
      <c r="D184" s="97"/>
      <c r="E184" s="97"/>
      <c r="F184" s="97"/>
      <c r="G184" s="97"/>
      <c r="H184" s="97"/>
      <c r="I184" s="97"/>
      <c r="J184" s="97"/>
      <c r="K184" s="97"/>
    </row>
    <row r="185" ht="19" customHeight="1" spans="1:11">
      <c r="A185" s="274">
        <v>20708</v>
      </c>
      <c r="B185" s="266" t="s">
        <v>211</v>
      </c>
      <c r="C185" s="325">
        <f>SUM(C186:C187)</f>
        <v>0</v>
      </c>
      <c r="D185" s="97"/>
      <c r="E185" s="97"/>
      <c r="F185" s="97"/>
      <c r="G185" s="97"/>
      <c r="H185" s="97"/>
      <c r="I185" s="97"/>
      <c r="J185" s="97"/>
      <c r="K185" s="97"/>
    </row>
    <row r="186" ht="19" customHeight="1" spans="1:11">
      <c r="A186" s="269">
        <v>2070804</v>
      </c>
      <c r="B186" s="326" t="s">
        <v>212</v>
      </c>
      <c r="C186" s="327"/>
      <c r="D186" s="97"/>
      <c r="E186" s="97"/>
      <c r="F186" s="97"/>
      <c r="G186" s="97"/>
      <c r="H186" s="97"/>
      <c r="I186" s="97"/>
      <c r="J186" s="97"/>
      <c r="K186" s="97"/>
    </row>
    <row r="187" ht="19" customHeight="1" spans="1:11">
      <c r="A187" s="269">
        <v>2070899</v>
      </c>
      <c r="B187" s="326" t="s">
        <v>213</v>
      </c>
      <c r="C187" s="327"/>
      <c r="D187" s="97"/>
      <c r="E187" s="97"/>
      <c r="F187" s="97"/>
      <c r="G187" s="97"/>
      <c r="H187" s="97"/>
      <c r="I187" s="97"/>
      <c r="J187" s="97"/>
      <c r="K187" s="97"/>
    </row>
    <row r="188" ht="19" customHeight="1" spans="1:11">
      <c r="A188" s="274">
        <v>20799</v>
      </c>
      <c r="B188" s="266" t="s">
        <v>214</v>
      </c>
      <c r="C188" s="325">
        <f>SUM(C189:C190)</f>
        <v>0</v>
      </c>
      <c r="D188" s="97"/>
      <c r="E188" s="97"/>
      <c r="F188" s="97"/>
      <c r="G188" s="97"/>
      <c r="H188" s="97"/>
      <c r="I188" s="97"/>
      <c r="J188" s="97"/>
      <c r="K188" s="97"/>
    </row>
    <row r="189" ht="19" customHeight="1" spans="1:11">
      <c r="A189" s="269">
        <v>2079902</v>
      </c>
      <c r="B189" s="326" t="s">
        <v>215</v>
      </c>
      <c r="C189" s="327"/>
      <c r="D189" s="97"/>
      <c r="E189" s="97"/>
      <c r="F189" s="97"/>
      <c r="G189" s="97"/>
      <c r="H189" s="97"/>
      <c r="I189" s="97"/>
      <c r="J189" s="97"/>
      <c r="K189" s="97"/>
    </row>
    <row r="190" ht="19" customHeight="1" spans="1:11">
      <c r="A190" s="269">
        <v>2079999</v>
      </c>
      <c r="B190" s="326" t="s">
        <v>216</v>
      </c>
      <c r="C190" s="327"/>
      <c r="D190" s="97"/>
      <c r="E190" s="97"/>
      <c r="F190" s="97"/>
      <c r="G190" s="97"/>
      <c r="H190" s="97"/>
      <c r="I190" s="97"/>
      <c r="J190" s="97"/>
      <c r="K190" s="97"/>
    </row>
    <row r="191" ht="19" customHeight="1" spans="1:11">
      <c r="A191" s="323">
        <v>208</v>
      </c>
      <c r="B191" s="323" t="s">
        <v>217</v>
      </c>
      <c r="C191" s="324">
        <f>SUM(C192,C199,C203,C209,C211,C213,C219,C225,C230,C236,C239,C242,C245,C248,C251,C255)</f>
        <v>347.76</v>
      </c>
      <c r="D191" s="97"/>
      <c r="E191" s="97"/>
      <c r="F191" s="97"/>
      <c r="G191" s="97"/>
      <c r="H191" s="97"/>
      <c r="I191" s="97"/>
      <c r="J191" s="97"/>
      <c r="K191" s="97"/>
    </row>
    <row r="192" ht="19" customHeight="1" spans="1:11">
      <c r="A192" s="274">
        <v>20801</v>
      </c>
      <c r="B192" s="266" t="s">
        <v>218</v>
      </c>
      <c r="C192" s="325">
        <f>SUM(C193:C198)</f>
        <v>45.81</v>
      </c>
      <c r="D192" s="97"/>
      <c r="E192" s="97"/>
      <c r="F192" s="97"/>
      <c r="G192" s="97"/>
      <c r="H192" s="97"/>
      <c r="I192" s="97"/>
      <c r="J192" s="97"/>
      <c r="K192" s="97"/>
    </row>
    <row r="193" ht="19" customHeight="1" spans="1:11">
      <c r="A193" s="269">
        <v>2080101</v>
      </c>
      <c r="B193" s="326" t="s">
        <v>77</v>
      </c>
      <c r="C193" s="327"/>
      <c r="D193" s="97"/>
      <c r="E193" s="97"/>
      <c r="F193" s="97"/>
      <c r="G193" s="97"/>
      <c r="H193" s="97"/>
      <c r="I193" s="97"/>
      <c r="J193" s="97"/>
      <c r="K193" s="97"/>
    </row>
    <row r="194" ht="19" customHeight="1" spans="1:11">
      <c r="A194" s="269">
        <v>2080105</v>
      </c>
      <c r="B194" s="326" t="s">
        <v>219</v>
      </c>
      <c r="C194" s="327"/>
      <c r="D194" s="97"/>
      <c r="E194" s="97"/>
      <c r="F194" s="97"/>
      <c r="G194" s="97"/>
      <c r="H194" s="97"/>
      <c r="I194" s="97"/>
      <c r="J194" s="97"/>
      <c r="K194" s="97"/>
    </row>
    <row r="195" ht="19" customHeight="1" spans="1:11">
      <c r="A195" s="269">
        <v>2080108</v>
      </c>
      <c r="B195" s="326" t="s">
        <v>102</v>
      </c>
      <c r="C195" s="327"/>
      <c r="D195" s="97"/>
      <c r="E195" s="97"/>
      <c r="F195" s="97"/>
      <c r="G195" s="97"/>
      <c r="H195" s="97"/>
      <c r="I195" s="97"/>
      <c r="J195" s="97"/>
      <c r="K195" s="97"/>
    </row>
    <row r="196" ht="19" customHeight="1" spans="1:11">
      <c r="A196" s="269">
        <v>2080109</v>
      </c>
      <c r="B196" s="326" t="s">
        <v>220</v>
      </c>
      <c r="C196" s="327"/>
      <c r="D196" s="97"/>
      <c r="E196" s="97"/>
      <c r="F196" s="97"/>
      <c r="G196" s="97"/>
      <c r="H196" s="97"/>
      <c r="I196" s="97"/>
      <c r="J196" s="97"/>
      <c r="K196" s="97"/>
    </row>
    <row r="197" ht="19" customHeight="1" spans="1:11">
      <c r="A197" s="269">
        <v>2080112</v>
      </c>
      <c r="B197" s="326" t="s">
        <v>221</v>
      </c>
      <c r="C197" s="327"/>
      <c r="D197" s="97"/>
      <c r="E197" s="97"/>
      <c r="F197" s="97"/>
      <c r="G197" s="97"/>
      <c r="H197" s="97"/>
      <c r="I197" s="97"/>
      <c r="J197" s="97"/>
      <c r="K197" s="97"/>
    </row>
    <row r="198" ht="19" customHeight="1" spans="1:11">
      <c r="A198" s="269">
        <v>2080199</v>
      </c>
      <c r="B198" s="326" t="s">
        <v>222</v>
      </c>
      <c r="C198" s="327">
        <v>45.81</v>
      </c>
      <c r="D198" s="97"/>
      <c r="E198" s="97"/>
      <c r="F198" s="97"/>
      <c r="G198" s="97"/>
      <c r="H198" s="97"/>
      <c r="I198" s="97"/>
      <c r="J198" s="97"/>
      <c r="K198" s="97"/>
    </row>
    <row r="199" ht="19" customHeight="1" spans="1:11">
      <c r="A199" s="274">
        <v>20802</v>
      </c>
      <c r="B199" s="266" t="s">
        <v>223</v>
      </c>
      <c r="C199" s="325">
        <f>SUM(C200:C202)</f>
        <v>4.06</v>
      </c>
      <c r="D199" s="97"/>
      <c r="E199" s="97"/>
      <c r="F199" s="97"/>
      <c r="G199" s="97"/>
      <c r="H199" s="97"/>
      <c r="I199" s="97"/>
      <c r="J199" s="97"/>
      <c r="K199" s="97"/>
    </row>
    <row r="200" ht="19" customHeight="1" spans="1:11">
      <c r="A200" s="269">
        <v>2080201</v>
      </c>
      <c r="B200" s="326" t="s">
        <v>77</v>
      </c>
      <c r="C200" s="327"/>
      <c r="D200" s="97"/>
      <c r="E200" s="97"/>
      <c r="F200" s="97"/>
      <c r="G200" s="97"/>
      <c r="H200" s="97"/>
      <c r="I200" s="97"/>
      <c r="J200" s="97"/>
      <c r="K200" s="97"/>
    </row>
    <row r="201" ht="19" customHeight="1" spans="1:11">
      <c r="A201" s="269">
        <v>2080208</v>
      </c>
      <c r="B201" s="326" t="s">
        <v>224</v>
      </c>
      <c r="C201" s="327"/>
      <c r="D201" s="97"/>
      <c r="E201" s="97"/>
      <c r="F201" s="97"/>
      <c r="G201" s="97"/>
      <c r="H201" s="97"/>
      <c r="I201" s="97"/>
      <c r="J201" s="97"/>
      <c r="K201" s="97"/>
    </row>
    <row r="202" ht="19" customHeight="1" spans="1:11">
      <c r="A202" s="269">
        <v>2080299</v>
      </c>
      <c r="B202" s="326" t="s">
        <v>225</v>
      </c>
      <c r="C202" s="327">
        <v>4.06</v>
      </c>
      <c r="D202" s="97"/>
      <c r="E202" s="97"/>
      <c r="F202" s="97"/>
      <c r="G202" s="97"/>
      <c r="H202" s="97"/>
      <c r="I202" s="97"/>
      <c r="J202" s="97"/>
      <c r="K202" s="97"/>
    </row>
    <row r="203" ht="19" customHeight="1" spans="1:11">
      <c r="A203" s="274">
        <v>20805</v>
      </c>
      <c r="B203" s="266" t="s">
        <v>226</v>
      </c>
      <c r="C203" s="325">
        <f>SUM(C204:C208)</f>
        <v>134.51</v>
      </c>
      <c r="D203" s="97"/>
      <c r="E203" s="97"/>
      <c r="F203" s="97"/>
      <c r="G203" s="97"/>
      <c r="H203" s="97"/>
      <c r="I203" s="97"/>
      <c r="J203" s="97"/>
      <c r="K203" s="97"/>
    </row>
    <row r="204" ht="19" customHeight="1" spans="1:11">
      <c r="A204" s="269">
        <v>2080501</v>
      </c>
      <c r="B204" s="326" t="s">
        <v>227</v>
      </c>
      <c r="C204" s="327"/>
      <c r="D204" s="97"/>
      <c r="E204" s="97"/>
      <c r="F204" s="97"/>
      <c r="G204" s="97"/>
      <c r="H204" s="97"/>
      <c r="I204" s="97"/>
      <c r="J204" s="97"/>
      <c r="K204" s="97"/>
    </row>
    <row r="205" ht="19" customHeight="1" spans="1:11">
      <c r="A205" s="269">
        <v>2080502</v>
      </c>
      <c r="B205" s="326" t="s">
        <v>228</v>
      </c>
      <c r="C205" s="327"/>
      <c r="D205" s="97"/>
      <c r="E205" s="97"/>
      <c r="F205" s="97"/>
      <c r="G205" s="97"/>
      <c r="H205" s="97"/>
      <c r="I205" s="97"/>
      <c r="J205" s="97"/>
      <c r="K205" s="97"/>
    </row>
    <row r="206" ht="19" customHeight="1" spans="1:11">
      <c r="A206" s="269">
        <v>2080505</v>
      </c>
      <c r="B206" s="326" t="s">
        <v>229</v>
      </c>
      <c r="C206" s="327">
        <v>58.97</v>
      </c>
      <c r="D206" s="97"/>
      <c r="E206" s="97"/>
      <c r="F206" s="97"/>
      <c r="G206" s="97"/>
      <c r="H206" s="97"/>
      <c r="I206" s="97"/>
      <c r="J206" s="97"/>
      <c r="K206" s="97"/>
    </row>
    <row r="207" ht="19" customHeight="1" spans="1:11">
      <c r="A207" s="269">
        <v>2080506</v>
      </c>
      <c r="B207" s="326" t="s">
        <v>230</v>
      </c>
      <c r="C207" s="327">
        <v>38.97</v>
      </c>
      <c r="D207" s="97"/>
      <c r="E207" s="97"/>
      <c r="F207" s="97"/>
      <c r="G207" s="97"/>
      <c r="H207" s="97"/>
      <c r="I207" s="97"/>
      <c r="J207" s="97"/>
      <c r="K207" s="97"/>
    </row>
    <row r="208" ht="19" customHeight="1" spans="1:11">
      <c r="A208" s="269">
        <v>2080599</v>
      </c>
      <c r="B208" s="326" t="s">
        <v>231</v>
      </c>
      <c r="C208" s="327">
        <v>36.57</v>
      </c>
      <c r="D208" s="97"/>
      <c r="E208" s="97"/>
      <c r="F208" s="97"/>
      <c r="G208" s="97"/>
      <c r="H208" s="97"/>
      <c r="I208" s="97"/>
      <c r="J208" s="97"/>
      <c r="K208" s="97"/>
    </row>
    <row r="209" ht="19" customHeight="1" spans="1:11">
      <c r="A209" s="274">
        <v>20806</v>
      </c>
      <c r="B209" s="266" t="s">
        <v>232</v>
      </c>
      <c r="C209" s="325">
        <f>SUM(C210)</f>
        <v>0</v>
      </c>
      <c r="D209" s="97"/>
      <c r="E209" s="97"/>
      <c r="F209" s="97"/>
      <c r="G209" s="97"/>
      <c r="H209" s="97"/>
      <c r="I209" s="97"/>
      <c r="J209" s="97"/>
      <c r="K209" s="97"/>
    </row>
    <row r="210" ht="19" customHeight="1" spans="1:11">
      <c r="A210" s="269">
        <v>2080601</v>
      </c>
      <c r="B210" s="326" t="s">
        <v>233</v>
      </c>
      <c r="C210" s="327"/>
      <c r="D210" s="97"/>
      <c r="E210" s="97"/>
      <c r="F210" s="97"/>
      <c r="G210" s="97"/>
      <c r="H210" s="97"/>
      <c r="I210" s="97"/>
      <c r="J210" s="97"/>
      <c r="K210" s="97"/>
    </row>
    <row r="211" ht="19" customHeight="1" spans="1:11">
      <c r="A211" s="274">
        <v>20807</v>
      </c>
      <c r="B211" s="266" t="s">
        <v>234</v>
      </c>
      <c r="C211" s="325">
        <f>SUM(C212)</f>
        <v>121.55</v>
      </c>
      <c r="D211" s="97"/>
      <c r="E211" s="97"/>
      <c r="F211" s="97"/>
      <c r="G211" s="97"/>
      <c r="H211" s="97"/>
      <c r="I211" s="97"/>
      <c r="J211" s="97"/>
      <c r="K211" s="97"/>
    </row>
    <row r="212" ht="19" customHeight="1" spans="1:11">
      <c r="A212" s="269">
        <v>2080705</v>
      </c>
      <c r="B212" s="326" t="s">
        <v>235</v>
      </c>
      <c r="C212" s="327">
        <v>121.55</v>
      </c>
      <c r="D212" s="97"/>
      <c r="E212" s="97"/>
      <c r="F212" s="97"/>
      <c r="G212" s="97"/>
      <c r="H212" s="97"/>
      <c r="I212" s="97"/>
      <c r="J212" s="97"/>
      <c r="K212" s="97"/>
    </row>
    <row r="213" ht="19" customHeight="1" spans="1:11">
      <c r="A213" s="274">
        <v>20808</v>
      </c>
      <c r="B213" s="266" t="s">
        <v>236</v>
      </c>
      <c r="C213" s="325">
        <f>SUM(C214:C218)</f>
        <v>0</v>
      </c>
      <c r="D213" s="97"/>
      <c r="E213" s="97"/>
      <c r="F213" s="97"/>
      <c r="G213" s="97"/>
      <c r="H213" s="97"/>
      <c r="I213" s="97"/>
      <c r="J213" s="97"/>
      <c r="K213" s="97"/>
    </row>
    <row r="214" ht="19" customHeight="1" spans="1:11">
      <c r="A214" s="269">
        <v>2080801</v>
      </c>
      <c r="B214" s="326" t="s">
        <v>237</v>
      </c>
      <c r="C214" s="327"/>
      <c r="D214" s="97"/>
      <c r="E214" s="97"/>
      <c r="F214" s="97"/>
      <c r="G214" s="97"/>
      <c r="H214" s="97"/>
      <c r="I214" s="97"/>
      <c r="J214" s="97"/>
      <c r="K214" s="97"/>
    </row>
    <row r="215" ht="19" customHeight="1" spans="1:11">
      <c r="A215" s="269">
        <v>2080802</v>
      </c>
      <c r="B215" s="326" t="s">
        <v>238</v>
      </c>
      <c r="C215" s="327"/>
      <c r="D215" s="97"/>
      <c r="E215" s="97"/>
      <c r="F215" s="97"/>
      <c r="G215" s="97"/>
      <c r="H215" s="97"/>
      <c r="I215" s="97"/>
      <c r="J215" s="97"/>
      <c r="K215" s="97"/>
    </row>
    <row r="216" ht="19" customHeight="1" spans="1:11">
      <c r="A216" s="269">
        <v>2080803</v>
      </c>
      <c r="B216" s="326" t="s">
        <v>239</v>
      </c>
      <c r="C216" s="327"/>
      <c r="D216" s="97"/>
      <c r="E216" s="97"/>
      <c r="F216" s="97"/>
      <c r="G216" s="97"/>
      <c r="H216" s="97"/>
      <c r="I216" s="97"/>
      <c r="J216" s="97"/>
      <c r="K216" s="97"/>
    </row>
    <row r="217" ht="19" customHeight="1" spans="1:11">
      <c r="A217" s="269">
        <v>2080804</v>
      </c>
      <c r="B217" s="326" t="s">
        <v>240</v>
      </c>
      <c r="C217" s="327"/>
      <c r="D217" s="97"/>
      <c r="E217" s="97"/>
      <c r="F217" s="97"/>
      <c r="G217" s="97"/>
      <c r="H217" s="97"/>
      <c r="I217" s="97"/>
      <c r="J217" s="97"/>
      <c r="K217" s="97"/>
    </row>
    <row r="218" ht="19" customHeight="1" spans="1:11">
      <c r="A218" s="269">
        <v>2080899</v>
      </c>
      <c r="B218" s="326" t="s">
        <v>241</v>
      </c>
      <c r="C218" s="327"/>
      <c r="D218" s="97"/>
      <c r="E218" s="97"/>
      <c r="F218" s="97"/>
      <c r="G218" s="97"/>
      <c r="H218" s="97"/>
      <c r="I218" s="97"/>
      <c r="J218" s="97"/>
      <c r="K218" s="97"/>
    </row>
    <row r="219" ht="19" customHeight="1" spans="1:11">
      <c r="A219" s="274">
        <v>20809</v>
      </c>
      <c r="B219" s="266" t="s">
        <v>242</v>
      </c>
      <c r="C219" s="325">
        <f>SUM(C220:C224)</f>
        <v>0</v>
      </c>
      <c r="D219" s="97"/>
      <c r="E219" s="97"/>
      <c r="F219" s="97"/>
      <c r="G219" s="97"/>
      <c r="H219" s="97"/>
      <c r="I219" s="97"/>
      <c r="J219" s="97"/>
      <c r="K219" s="97"/>
    </row>
    <row r="220" ht="19" customHeight="1" spans="1:11">
      <c r="A220" s="269">
        <v>2080901</v>
      </c>
      <c r="B220" s="326" t="s">
        <v>243</v>
      </c>
      <c r="C220" s="327"/>
      <c r="D220" s="97"/>
      <c r="E220" s="97"/>
      <c r="F220" s="97"/>
      <c r="G220" s="97"/>
      <c r="H220" s="97"/>
      <c r="I220" s="97"/>
      <c r="J220" s="97"/>
      <c r="K220" s="97"/>
    </row>
    <row r="221" ht="19" customHeight="1" spans="1:11">
      <c r="A221" s="269">
        <v>2080903</v>
      </c>
      <c r="B221" s="326" t="s">
        <v>244</v>
      </c>
      <c r="C221" s="327"/>
      <c r="D221" s="97"/>
      <c r="E221" s="97"/>
      <c r="F221" s="97"/>
      <c r="G221" s="97"/>
      <c r="H221" s="97"/>
      <c r="I221" s="97"/>
      <c r="J221" s="97"/>
      <c r="K221" s="97"/>
    </row>
    <row r="222" ht="19" customHeight="1" spans="1:11">
      <c r="A222" s="269">
        <v>2080904</v>
      </c>
      <c r="B222" s="326" t="s">
        <v>245</v>
      </c>
      <c r="C222" s="327"/>
      <c r="D222" s="97"/>
      <c r="E222" s="97"/>
      <c r="F222" s="97"/>
      <c r="G222" s="97"/>
      <c r="H222" s="97"/>
      <c r="I222" s="97"/>
      <c r="J222" s="97"/>
      <c r="K222" s="97"/>
    </row>
    <row r="223" ht="19" customHeight="1" spans="1:11">
      <c r="A223" s="269">
        <v>2080905</v>
      </c>
      <c r="B223" s="326" t="s">
        <v>246</v>
      </c>
      <c r="C223" s="327"/>
      <c r="D223" s="97"/>
      <c r="E223" s="97"/>
      <c r="F223" s="97"/>
      <c r="G223" s="97"/>
      <c r="H223" s="97"/>
      <c r="I223" s="97"/>
      <c r="J223" s="97"/>
      <c r="K223" s="97"/>
    </row>
    <row r="224" ht="19" customHeight="1" spans="1:11">
      <c r="A224" s="269">
        <v>2080999</v>
      </c>
      <c r="B224" s="326" t="s">
        <v>247</v>
      </c>
      <c r="C224" s="327"/>
      <c r="D224" s="97"/>
      <c r="E224" s="97"/>
      <c r="F224" s="97"/>
      <c r="G224" s="97"/>
      <c r="H224" s="97"/>
      <c r="I224" s="97"/>
      <c r="J224" s="97"/>
      <c r="K224" s="97"/>
    </row>
    <row r="225" ht="19" customHeight="1" spans="1:11">
      <c r="A225" s="274">
        <v>20810</v>
      </c>
      <c r="B225" s="266" t="s">
        <v>248</v>
      </c>
      <c r="C225" s="325">
        <f>SUM(C226:C229)</f>
        <v>0</v>
      </c>
      <c r="D225" s="97"/>
      <c r="E225" s="97"/>
      <c r="F225" s="97"/>
      <c r="G225" s="97"/>
      <c r="H225" s="97"/>
      <c r="I225" s="97"/>
      <c r="J225" s="97"/>
      <c r="K225" s="97"/>
    </row>
    <row r="226" ht="19" customHeight="1" spans="1:11">
      <c r="A226" s="269">
        <v>2081001</v>
      </c>
      <c r="B226" s="326" t="s">
        <v>249</v>
      </c>
      <c r="C226" s="327"/>
      <c r="D226" s="97"/>
      <c r="E226" s="97"/>
      <c r="F226" s="97"/>
      <c r="G226" s="97"/>
      <c r="H226" s="97"/>
      <c r="I226" s="97"/>
      <c r="J226" s="97"/>
      <c r="K226" s="97"/>
    </row>
    <row r="227" ht="19" customHeight="1" spans="1:11">
      <c r="A227" s="269">
        <v>2081002</v>
      </c>
      <c r="B227" s="326" t="s">
        <v>250</v>
      </c>
      <c r="C227" s="327"/>
      <c r="D227" s="97"/>
      <c r="E227" s="97"/>
      <c r="F227" s="97"/>
      <c r="G227" s="97"/>
      <c r="H227" s="97"/>
      <c r="I227" s="97"/>
      <c r="J227" s="97"/>
      <c r="K227" s="97"/>
    </row>
    <row r="228" ht="19" customHeight="1" spans="1:11">
      <c r="A228" s="269">
        <v>2081004</v>
      </c>
      <c r="B228" s="326" t="s">
        <v>251</v>
      </c>
      <c r="C228" s="327"/>
      <c r="D228" s="97"/>
      <c r="E228" s="97"/>
      <c r="F228" s="97"/>
      <c r="G228" s="97"/>
      <c r="H228" s="97"/>
      <c r="I228" s="97"/>
      <c r="J228" s="97"/>
      <c r="K228" s="97"/>
    </row>
    <row r="229" ht="19" customHeight="1" spans="1:11">
      <c r="A229" s="269">
        <v>2081005</v>
      </c>
      <c r="B229" s="326" t="s">
        <v>252</v>
      </c>
      <c r="C229" s="327"/>
      <c r="D229" s="97"/>
      <c r="E229" s="97"/>
      <c r="F229" s="97"/>
      <c r="G229" s="97"/>
      <c r="H229" s="97"/>
      <c r="I229" s="97"/>
      <c r="J229" s="97"/>
      <c r="K229" s="97"/>
    </row>
    <row r="230" ht="19" customHeight="1" spans="1:11">
      <c r="A230" s="274">
        <v>20811</v>
      </c>
      <c r="B230" s="266" t="s">
        <v>253</v>
      </c>
      <c r="C230" s="325">
        <f>SUM(C231:C235)</f>
        <v>7.3</v>
      </c>
      <c r="D230" s="97"/>
      <c r="E230" s="97"/>
      <c r="F230" s="97"/>
      <c r="G230" s="97"/>
      <c r="H230" s="97"/>
      <c r="I230" s="97"/>
      <c r="J230" s="97"/>
      <c r="K230" s="97"/>
    </row>
    <row r="231" ht="19" customHeight="1" spans="1:11">
      <c r="A231" s="269">
        <v>2081101</v>
      </c>
      <c r="B231" s="326" t="s">
        <v>77</v>
      </c>
      <c r="C231" s="327"/>
      <c r="D231" s="97"/>
      <c r="E231" s="97"/>
      <c r="F231" s="97"/>
      <c r="G231" s="97"/>
      <c r="H231" s="97"/>
      <c r="I231" s="97"/>
      <c r="J231" s="97"/>
      <c r="K231" s="97"/>
    </row>
    <row r="232" ht="19" customHeight="1" spans="1:11">
      <c r="A232" s="269">
        <v>2081104</v>
      </c>
      <c r="B232" s="326" t="s">
        <v>254</v>
      </c>
      <c r="C232" s="327"/>
      <c r="D232" s="97"/>
      <c r="E232" s="97"/>
      <c r="F232" s="97"/>
      <c r="G232" s="97"/>
      <c r="H232" s="97"/>
      <c r="I232" s="97"/>
      <c r="J232" s="97"/>
      <c r="K232" s="97"/>
    </row>
    <row r="233" ht="19" customHeight="1" spans="1:11">
      <c r="A233" s="269">
        <v>2081105</v>
      </c>
      <c r="B233" s="326" t="s">
        <v>255</v>
      </c>
      <c r="C233" s="327"/>
      <c r="D233" s="97"/>
      <c r="E233" s="97"/>
      <c r="F233" s="97"/>
      <c r="G233" s="97"/>
      <c r="H233" s="97"/>
      <c r="I233" s="97"/>
      <c r="J233" s="97"/>
      <c r="K233" s="97"/>
    </row>
    <row r="234" ht="19" customHeight="1" spans="1:11">
      <c r="A234" s="269">
        <v>2081107</v>
      </c>
      <c r="B234" s="326" t="s">
        <v>256</v>
      </c>
      <c r="C234" s="327"/>
      <c r="D234" s="97"/>
      <c r="E234" s="97"/>
      <c r="F234" s="97"/>
      <c r="G234" s="97"/>
      <c r="H234" s="97"/>
      <c r="I234" s="97"/>
      <c r="J234" s="97"/>
      <c r="K234" s="97"/>
    </row>
    <row r="235" ht="19" customHeight="1" spans="1:11">
      <c r="A235" s="269">
        <v>2081199</v>
      </c>
      <c r="B235" s="326" t="s">
        <v>257</v>
      </c>
      <c r="C235" s="327">
        <v>7.3</v>
      </c>
      <c r="D235" s="97"/>
      <c r="E235" s="97"/>
      <c r="F235" s="97"/>
      <c r="G235" s="97"/>
      <c r="H235" s="97"/>
      <c r="I235" s="97"/>
      <c r="J235" s="97"/>
      <c r="K235" s="97"/>
    </row>
    <row r="236" ht="19" customHeight="1" spans="1:11">
      <c r="A236" s="274">
        <v>20816</v>
      </c>
      <c r="B236" s="266" t="s">
        <v>258</v>
      </c>
      <c r="C236" s="325">
        <f>SUM(C237:C238)</f>
        <v>0</v>
      </c>
      <c r="D236" s="97"/>
      <c r="E236" s="97"/>
      <c r="F236" s="97"/>
      <c r="G236" s="97"/>
      <c r="H236" s="97"/>
      <c r="I236" s="97"/>
      <c r="J236" s="97"/>
      <c r="K236" s="97"/>
    </row>
    <row r="237" ht="19" customHeight="1" spans="1:11">
      <c r="A237" s="269">
        <v>2081601</v>
      </c>
      <c r="B237" s="326" t="s">
        <v>77</v>
      </c>
      <c r="C237" s="327"/>
      <c r="D237" s="97"/>
      <c r="E237" s="97"/>
      <c r="F237" s="97"/>
      <c r="G237" s="97"/>
      <c r="H237" s="97"/>
      <c r="I237" s="97"/>
      <c r="J237" s="97"/>
      <c r="K237" s="97"/>
    </row>
    <row r="238" ht="19" customHeight="1" spans="1:11">
      <c r="A238" s="269">
        <v>2081699</v>
      </c>
      <c r="B238" s="326" t="s">
        <v>259</v>
      </c>
      <c r="C238" s="327"/>
      <c r="D238" s="97"/>
      <c r="E238" s="97"/>
      <c r="F238" s="97"/>
      <c r="G238" s="97"/>
      <c r="H238" s="97"/>
      <c r="I238" s="97"/>
      <c r="J238" s="97"/>
      <c r="K238" s="97"/>
    </row>
    <row r="239" ht="19" customHeight="1" spans="1:11">
      <c r="A239" s="274">
        <v>20819</v>
      </c>
      <c r="B239" s="266" t="s">
        <v>260</v>
      </c>
      <c r="C239" s="325">
        <f>SUM(C240:C241)</f>
        <v>0</v>
      </c>
      <c r="D239" s="97"/>
      <c r="E239" s="97"/>
      <c r="F239" s="97"/>
      <c r="G239" s="97"/>
      <c r="H239" s="97"/>
      <c r="I239" s="97"/>
      <c r="J239" s="97"/>
      <c r="K239" s="97"/>
    </row>
    <row r="240" ht="19" customHeight="1" spans="1:11">
      <c r="A240" s="269">
        <v>2081901</v>
      </c>
      <c r="B240" s="326" t="s">
        <v>261</v>
      </c>
      <c r="C240" s="327"/>
      <c r="D240" s="97"/>
      <c r="E240" s="97"/>
      <c r="F240" s="97"/>
      <c r="G240" s="97"/>
      <c r="H240" s="97"/>
      <c r="I240" s="97"/>
      <c r="J240" s="97"/>
      <c r="K240" s="97"/>
    </row>
    <row r="241" ht="19" customHeight="1" spans="1:11">
      <c r="A241" s="269">
        <v>2081902</v>
      </c>
      <c r="B241" s="326" t="s">
        <v>262</v>
      </c>
      <c r="C241" s="327"/>
      <c r="D241" s="97"/>
      <c r="E241" s="97"/>
      <c r="F241" s="97"/>
      <c r="G241" s="97"/>
      <c r="H241" s="97"/>
      <c r="I241" s="97"/>
      <c r="J241" s="97"/>
      <c r="K241" s="97"/>
    </row>
    <row r="242" ht="19" customHeight="1" spans="1:11">
      <c r="A242" s="274">
        <v>20820</v>
      </c>
      <c r="B242" s="266" t="s">
        <v>263</v>
      </c>
      <c r="C242" s="325">
        <f>SUM(C243:C244)</f>
        <v>0</v>
      </c>
      <c r="D242" s="97"/>
      <c r="E242" s="97"/>
      <c r="F242" s="97"/>
      <c r="G242" s="97"/>
      <c r="H242" s="97"/>
      <c r="I242" s="97"/>
      <c r="J242" s="97"/>
      <c r="K242" s="97"/>
    </row>
    <row r="243" ht="19" customHeight="1" spans="1:11">
      <c r="A243" s="269">
        <v>2082001</v>
      </c>
      <c r="B243" s="326" t="s">
        <v>264</v>
      </c>
      <c r="C243" s="327"/>
      <c r="D243" s="97"/>
      <c r="E243" s="97"/>
      <c r="F243" s="97"/>
      <c r="G243" s="97"/>
      <c r="H243" s="97"/>
      <c r="I243" s="97"/>
      <c r="J243" s="97"/>
      <c r="K243" s="97"/>
    </row>
    <row r="244" ht="19" customHeight="1" spans="1:11">
      <c r="A244" s="269">
        <v>2082002</v>
      </c>
      <c r="B244" s="326" t="s">
        <v>265</v>
      </c>
      <c r="C244" s="327"/>
      <c r="D244" s="97"/>
      <c r="E244" s="97"/>
      <c r="F244" s="97"/>
      <c r="G244" s="97"/>
      <c r="H244" s="97"/>
      <c r="I244" s="97"/>
      <c r="J244" s="97"/>
      <c r="K244" s="97"/>
    </row>
    <row r="245" ht="19" customHeight="1" spans="1:11">
      <c r="A245" s="274">
        <v>20821</v>
      </c>
      <c r="B245" s="266" t="s">
        <v>266</v>
      </c>
      <c r="C245" s="325">
        <f>SUM(C246:C247)</f>
        <v>0</v>
      </c>
      <c r="D245" s="97"/>
      <c r="E245" s="97"/>
      <c r="F245" s="97"/>
      <c r="G245" s="97"/>
      <c r="H245" s="97"/>
      <c r="I245" s="97"/>
      <c r="J245" s="97"/>
      <c r="K245" s="97"/>
    </row>
    <row r="246" ht="19" customHeight="1" spans="1:11">
      <c r="A246" s="269">
        <v>2082101</v>
      </c>
      <c r="B246" s="326" t="s">
        <v>267</v>
      </c>
      <c r="C246" s="327"/>
      <c r="D246" s="97"/>
      <c r="E246" s="97"/>
      <c r="F246" s="97"/>
      <c r="G246" s="97"/>
      <c r="H246" s="97"/>
      <c r="I246" s="97"/>
      <c r="J246" s="97"/>
      <c r="K246" s="97"/>
    </row>
    <row r="247" ht="19" customHeight="1" spans="1:11">
      <c r="A247" s="269">
        <v>2082102</v>
      </c>
      <c r="B247" s="326" t="s">
        <v>268</v>
      </c>
      <c r="C247" s="327"/>
      <c r="D247" s="97"/>
      <c r="E247" s="97"/>
      <c r="F247" s="97"/>
      <c r="G247" s="97"/>
      <c r="H247" s="97"/>
      <c r="I247" s="97"/>
      <c r="J247" s="97"/>
      <c r="K247" s="97"/>
    </row>
    <row r="248" ht="19" customHeight="1" spans="1:11">
      <c r="A248" s="274">
        <v>20825</v>
      </c>
      <c r="B248" s="266" t="s">
        <v>269</v>
      </c>
      <c r="C248" s="325">
        <f>SUM(C249:C250)</f>
        <v>5.43</v>
      </c>
      <c r="D248" s="97"/>
      <c r="E248" s="97"/>
      <c r="F248" s="97"/>
      <c r="G248" s="97"/>
      <c r="H248" s="97"/>
      <c r="I248" s="97"/>
      <c r="J248" s="97"/>
      <c r="K248" s="97"/>
    </row>
    <row r="249" ht="19" customHeight="1" spans="1:11">
      <c r="A249" s="269">
        <v>2082501</v>
      </c>
      <c r="B249" s="326" t="s">
        <v>270</v>
      </c>
      <c r="C249" s="327"/>
      <c r="D249" s="97"/>
      <c r="E249" s="97"/>
      <c r="F249" s="97"/>
      <c r="G249" s="97"/>
      <c r="H249" s="97"/>
      <c r="I249" s="97"/>
      <c r="J249" s="97"/>
      <c r="K249" s="97"/>
    </row>
    <row r="250" ht="19" customHeight="1" spans="1:11">
      <c r="A250" s="269">
        <v>2082502</v>
      </c>
      <c r="B250" s="326" t="s">
        <v>271</v>
      </c>
      <c r="C250" s="327">
        <v>5.43</v>
      </c>
      <c r="D250" s="97"/>
      <c r="E250" s="97"/>
      <c r="F250" s="97"/>
      <c r="G250" s="97"/>
      <c r="H250" s="97"/>
      <c r="I250" s="97"/>
      <c r="J250" s="97"/>
      <c r="K250" s="97"/>
    </row>
    <row r="251" ht="19" customHeight="1" spans="1:11">
      <c r="A251" s="274">
        <v>20828</v>
      </c>
      <c r="B251" s="266" t="s">
        <v>272</v>
      </c>
      <c r="C251" s="325">
        <f>SUM(C252:C254)</f>
        <v>29.1</v>
      </c>
      <c r="D251" s="97"/>
      <c r="E251" s="97"/>
      <c r="F251" s="97"/>
      <c r="G251" s="97"/>
      <c r="H251" s="97"/>
      <c r="I251" s="97"/>
      <c r="J251" s="97"/>
      <c r="K251" s="97"/>
    </row>
    <row r="252" ht="19" customHeight="1" spans="1:11">
      <c r="A252" s="269">
        <v>2082801</v>
      </c>
      <c r="B252" s="326" t="s">
        <v>77</v>
      </c>
      <c r="C252" s="327"/>
      <c r="D252" s="97"/>
      <c r="E252" s="97"/>
      <c r="F252" s="97"/>
      <c r="G252" s="97"/>
      <c r="H252" s="97"/>
      <c r="I252" s="97"/>
      <c r="J252" s="97"/>
      <c r="K252" s="97"/>
    </row>
    <row r="253" ht="19" customHeight="1" spans="1:11">
      <c r="A253" s="269">
        <v>2082850</v>
      </c>
      <c r="B253" s="326" t="s">
        <v>81</v>
      </c>
      <c r="C253" s="327">
        <v>29.1</v>
      </c>
      <c r="D253" s="97"/>
      <c r="E253" s="97"/>
      <c r="F253" s="97"/>
      <c r="G253" s="97"/>
      <c r="H253" s="97"/>
      <c r="I253" s="97"/>
      <c r="J253" s="97"/>
      <c r="K253" s="97"/>
    </row>
    <row r="254" ht="19" customHeight="1" spans="1:11">
      <c r="A254" s="269">
        <v>2082899</v>
      </c>
      <c r="B254" s="326" t="s">
        <v>273</v>
      </c>
      <c r="C254" s="327"/>
      <c r="D254" s="97"/>
      <c r="E254" s="97"/>
      <c r="F254" s="97"/>
      <c r="G254" s="97"/>
      <c r="H254" s="97"/>
      <c r="I254" s="97"/>
      <c r="J254" s="97"/>
      <c r="K254" s="97"/>
    </row>
    <row r="255" ht="19" customHeight="1" spans="1:11">
      <c r="A255" s="274">
        <v>20899</v>
      </c>
      <c r="B255" s="266" t="s">
        <v>274</v>
      </c>
      <c r="C255" s="325">
        <f>SUM(C256)</f>
        <v>0</v>
      </c>
      <c r="D255" s="97"/>
      <c r="E255" s="97"/>
      <c r="F255" s="97"/>
      <c r="G255" s="97"/>
      <c r="H255" s="97"/>
      <c r="I255" s="97"/>
      <c r="J255" s="97"/>
      <c r="K255" s="97"/>
    </row>
    <row r="256" ht="19" customHeight="1" spans="1:11">
      <c r="A256" s="269">
        <v>2089901</v>
      </c>
      <c r="B256" s="326" t="s">
        <v>275</v>
      </c>
      <c r="C256" s="327"/>
      <c r="D256" s="97"/>
      <c r="E256" s="97"/>
      <c r="F256" s="97"/>
      <c r="G256" s="97"/>
      <c r="H256" s="97"/>
      <c r="I256" s="97"/>
      <c r="J256" s="97"/>
      <c r="K256" s="97"/>
    </row>
    <row r="257" ht="19" customHeight="1" spans="1:11">
      <c r="A257" s="323">
        <v>210</v>
      </c>
      <c r="B257" s="323" t="s">
        <v>276</v>
      </c>
      <c r="C257" s="324">
        <f>SUM(C258,C261,C264,C267,C274,C277,C280,C285,C288,C291,C293,C296)</f>
        <v>79.08</v>
      </c>
      <c r="D257" s="97"/>
      <c r="E257" s="97"/>
      <c r="F257" s="97"/>
      <c r="G257" s="97"/>
      <c r="H257" s="97"/>
      <c r="I257" s="97"/>
      <c r="J257" s="97"/>
      <c r="K257" s="97"/>
    </row>
    <row r="258" ht="19" customHeight="1" spans="1:11">
      <c r="A258" s="274">
        <v>21001</v>
      </c>
      <c r="B258" s="266" t="s">
        <v>277</v>
      </c>
      <c r="C258" s="325">
        <f>SUM(C259:C260)</f>
        <v>0</v>
      </c>
      <c r="D258" s="97"/>
      <c r="E258" s="97"/>
      <c r="F258" s="97"/>
      <c r="G258" s="97"/>
      <c r="H258" s="97"/>
      <c r="I258" s="97"/>
      <c r="J258" s="97"/>
      <c r="K258" s="97"/>
    </row>
    <row r="259" ht="19" customHeight="1" spans="1:11">
      <c r="A259" s="269">
        <v>2100101</v>
      </c>
      <c r="B259" s="326" t="s">
        <v>77</v>
      </c>
      <c r="C259" s="327"/>
      <c r="D259" s="97"/>
      <c r="E259" s="97"/>
      <c r="F259" s="97"/>
      <c r="G259" s="97"/>
      <c r="H259" s="97"/>
      <c r="I259" s="97"/>
      <c r="J259" s="97"/>
      <c r="K259" s="97"/>
    </row>
    <row r="260" ht="19" customHeight="1" spans="1:11">
      <c r="A260" s="269">
        <v>2100199</v>
      </c>
      <c r="B260" s="326" t="s">
        <v>278</v>
      </c>
      <c r="C260" s="327"/>
      <c r="D260" s="97"/>
      <c r="E260" s="97"/>
      <c r="F260" s="97"/>
      <c r="G260" s="97"/>
      <c r="H260" s="97"/>
      <c r="I260" s="97"/>
      <c r="J260" s="97"/>
      <c r="K260" s="97"/>
    </row>
    <row r="261" ht="19" customHeight="1" spans="1:11">
      <c r="A261" s="274">
        <v>21002</v>
      </c>
      <c r="B261" s="266" t="s">
        <v>279</v>
      </c>
      <c r="C261" s="325">
        <f>SUM(C262:C263)</f>
        <v>0</v>
      </c>
      <c r="D261" s="97"/>
      <c r="E261" s="97"/>
      <c r="F261" s="97"/>
      <c r="G261" s="97"/>
      <c r="H261" s="97"/>
      <c r="I261" s="97"/>
      <c r="J261" s="97"/>
      <c r="K261" s="97"/>
    </row>
    <row r="262" ht="19" customHeight="1" spans="1:11">
      <c r="A262" s="269">
        <v>2100201</v>
      </c>
      <c r="B262" s="326" t="s">
        <v>280</v>
      </c>
      <c r="C262" s="327"/>
      <c r="D262" s="97"/>
      <c r="E262" s="97"/>
      <c r="F262" s="97"/>
      <c r="G262" s="97"/>
      <c r="H262" s="97"/>
      <c r="I262" s="97"/>
      <c r="J262" s="97"/>
      <c r="K262" s="97"/>
    </row>
    <row r="263" ht="19" customHeight="1" spans="1:11">
      <c r="A263" s="269">
        <v>2100205</v>
      </c>
      <c r="B263" s="326" t="s">
        <v>281</v>
      </c>
      <c r="C263" s="327"/>
      <c r="D263" s="97"/>
      <c r="E263" s="97"/>
      <c r="F263" s="97"/>
      <c r="G263" s="97"/>
      <c r="H263" s="97"/>
      <c r="I263" s="97"/>
      <c r="J263" s="97"/>
      <c r="K263" s="97"/>
    </row>
    <row r="264" ht="19" customHeight="1" spans="1:11">
      <c r="A264" s="274">
        <v>21003</v>
      </c>
      <c r="B264" s="266" t="s">
        <v>282</v>
      </c>
      <c r="C264" s="325">
        <f>SUM(C265:C266)</f>
        <v>0</v>
      </c>
      <c r="D264" s="97"/>
      <c r="E264" s="97"/>
      <c r="F264" s="97"/>
      <c r="G264" s="97"/>
      <c r="H264" s="97"/>
      <c r="I264" s="97"/>
      <c r="J264" s="97"/>
      <c r="K264" s="97"/>
    </row>
    <row r="265" ht="19" customHeight="1" spans="1:11">
      <c r="A265" s="269">
        <v>2100302</v>
      </c>
      <c r="B265" s="326" t="s">
        <v>283</v>
      </c>
      <c r="C265" s="327"/>
      <c r="D265" s="97"/>
      <c r="E265" s="97"/>
      <c r="F265" s="97"/>
      <c r="G265" s="97"/>
      <c r="H265" s="97"/>
      <c r="I265" s="97"/>
      <c r="J265" s="97"/>
      <c r="K265" s="97"/>
    </row>
    <row r="266" ht="19" customHeight="1" spans="1:11">
      <c r="A266" s="269">
        <v>2100399</v>
      </c>
      <c r="B266" s="326" t="s">
        <v>284</v>
      </c>
      <c r="C266" s="327"/>
      <c r="D266" s="97"/>
      <c r="E266" s="97"/>
      <c r="F266" s="97"/>
      <c r="G266" s="97"/>
      <c r="H266" s="97"/>
      <c r="I266" s="97"/>
      <c r="J266" s="97"/>
      <c r="K266" s="97"/>
    </row>
    <row r="267" ht="19" customHeight="1" spans="1:11">
      <c r="A267" s="274">
        <v>21004</v>
      </c>
      <c r="B267" s="266" t="s">
        <v>285</v>
      </c>
      <c r="C267" s="325">
        <f>SUM(C268:C273)</f>
        <v>7.99</v>
      </c>
      <c r="D267" s="97"/>
      <c r="E267" s="97"/>
      <c r="F267" s="97"/>
      <c r="G267" s="97"/>
      <c r="H267" s="97"/>
      <c r="I267" s="97"/>
      <c r="J267" s="97"/>
      <c r="K267" s="97"/>
    </row>
    <row r="268" ht="19" customHeight="1" spans="1:11">
      <c r="A268" s="269">
        <v>2100401</v>
      </c>
      <c r="B268" s="326" t="s">
        <v>286</v>
      </c>
      <c r="C268" s="327"/>
      <c r="D268" s="97"/>
      <c r="E268" s="97"/>
      <c r="F268" s="97"/>
      <c r="G268" s="97"/>
      <c r="H268" s="97"/>
      <c r="I268" s="97"/>
      <c r="J268" s="97"/>
      <c r="K268" s="97"/>
    </row>
    <row r="269" ht="19" customHeight="1" spans="1:11">
      <c r="A269" s="269">
        <v>2100403</v>
      </c>
      <c r="B269" s="326" t="s">
        <v>287</v>
      </c>
      <c r="C269" s="327"/>
      <c r="D269" s="97"/>
      <c r="E269" s="97"/>
      <c r="F269" s="97"/>
      <c r="G269" s="97"/>
      <c r="H269" s="97"/>
      <c r="I269" s="97"/>
      <c r="J269" s="97"/>
      <c r="K269" s="97"/>
    </row>
    <row r="270" ht="19" customHeight="1" spans="1:11">
      <c r="A270" s="269">
        <v>2100408</v>
      </c>
      <c r="B270" s="326" t="s">
        <v>288</v>
      </c>
      <c r="C270" s="327"/>
      <c r="D270" s="97"/>
      <c r="E270" s="97"/>
      <c r="F270" s="97"/>
      <c r="G270" s="97"/>
      <c r="H270" s="97"/>
      <c r="I270" s="97"/>
      <c r="J270" s="97"/>
      <c r="K270" s="97"/>
    </row>
    <row r="271" ht="19" customHeight="1" spans="1:11">
      <c r="A271" s="269">
        <v>2100409</v>
      </c>
      <c r="B271" s="326" t="s">
        <v>289</v>
      </c>
      <c r="C271" s="327">
        <v>2.89</v>
      </c>
      <c r="D271" s="97"/>
      <c r="E271" s="97"/>
      <c r="F271" s="97"/>
      <c r="G271" s="97"/>
      <c r="H271" s="97"/>
      <c r="I271" s="97"/>
      <c r="J271" s="97"/>
      <c r="K271" s="97"/>
    </row>
    <row r="272" ht="19" customHeight="1" spans="1:11">
      <c r="A272" s="269">
        <v>2100410</v>
      </c>
      <c r="B272" s="326" t="s">
        <v>290</v>
      </c>
      <c r="C272" s="327"/>
      <c r="D272" s="97"/>
      <c r="E272" s="97"/>
      <c r="F272" s="97"/>
      <c r="G272" s="97"/>
      <c r="H272" s="97"/>
      <c r="I272" s="97"/>
      <c r="J272" s="97"/>
      <c r="K272" s="97"/>
    </row>
    <row r="273" ht="19" customHeight="1" spans="1:11">
      <c r="A273" s="269">
        <v>2100499</v>
      </c>
      <c r="B273" s="326" t="s">
        <v>291</v>
      </c>
      <c r="C273" s="327">
        <v>5.1</v>
      </c>
      <c r="D273" s="97"/>
      <c r="E273" s="97"/>
      <c r="F273" s="97"/>
      <c r="G273" s="97"/>
      <c r="H273" s="97"/>
      <c r="I273" s="97"/>
      <c r="J273" s="97"/>
      <c r="K273" s="97"/>
    </row>
    <row r="274" ht="19" customHeight="1" spans="1:11">
      <c r="A274" s="274">
        <v>21006</v>
      </c>
      <c r="B274" s="266" t="s">
        <v>292</v>
      </c>
      <c r="C274" s="325">
        <f>SUM(C275:C276)</f>
        <v>0</v>
      </c>
      <c r="D274" s="97"/>
      <c r="E274" s="97"/>
      <c r="F274" s="97"/>
      <c r="G274" s="97"/>
      <c r="H274" s="97"/>
      <c r="I274" s="97"/>
      <c r="J274" s="97"/>
      <c r="K274" s="97"/>
    </row>
    <row r="275" ht="19" customHeight="1" spans="1:11">
      <c r="A275" s="269">
        <v>2100601</v>
      </c>
      <c r="B275" s="326" t="s">
        <v>293</v>
      </c>
      <c r="C275" s="327"/>
      <c r="D275" s="97"/>
      <c r="E275" s="97"/>
      <c r="F275" s="97"/>
      <c r="G275" s="97"/>
      <c r="H275" s="97"/>
      <c r="I275" s="97"/>
      <c r="J275" s="97"/>
      <c r="K275" s="97"/>
    </row>
    <row r="276" ht="19" customHeight="1" spans="1:11">
      <c r="A276" s="269">
        <v>2100699</v>
      </c>
      <c r="B276" s="326" t="s">
        <v>294</v>
      </c>
      <c r="C276" s="327"/>
      <c r="D276" s="97"/>
      <c r="E276" s="97"/>
      <c r="F276" s="97"/>
      <c r="G276" s="97"/>
      <c r="H276" s="97"/>
      <c r="I276" s="97"/>
      <c r="J276" s="97"/>
      <c r="K276" s="97"/>
    </row>
    <row r="277" ht="19" customHeight="1" spans="1:11">
      <c r="A277" s="274">
        <v>21007</v>
      </c>
      <c r="B277" s="266" t="s">
        <v>295</v>
      </c>
      <c r="C277" s="325">
        <f>SUM(C278:C279)</f>
        <v>0</v>
      </c>
      <c r="D277" s="97"/>
      <c r="E277" s="97"/>
      <c r="F277" s="97"/>
      <c r="G277" s="97"/>
      <c r="H277" s="97"/>
      <c r="I277" s="97"/>
      <c r="J277" s="97"/>
      <c r="K277" s="97"/>
    </row>
    <row r="278" ht="19" customHeight="1" spans="1:11">
      <c r="A278" s="269">
        <v>2100717</v>
      </c>
      <c r="B278" s="326" t="s">
        <v>296</v>
      </c>
      <c r="C278" s="327"/>
      <c r="D278" s="97"/>
      <c r="E278" s="97"/>
      <c r="F278" s="97"/>
      <c r="G278" s="97"/>
      <c r="H278" s="97"/>
      <c r="I278" s="97"/>
      <c r="J278" s="97"/>
      <c r="K278" s="97"/>
    </row>
    <row r="279" ht="19" customHeight="1" spans="1:11">
      <c r="A279" s="269">
        <v>2100799</v>
      </c>
      <c r="B279" s="326" t="s">
        <v>297</v>
      </c>
      <c r="C279" s="327"/>
      <c r="D279" s="97"/>
      <c r="E279" s="97"/>
      <c r="F279" s="97"/>
      <c r="G279" s="97"/>
      <c r="H279" s="97"/>
      <c r="I279" s="97"/>
      <c r="J279" s="97"/>
      <c r="K279" s="97"/>
    </row>
    <row r="280" ht="19" customHeight="1" spans="1:11">
      <c r="A280" s="274">
        <v>21011</v>
      </c>
      <c r="B280" s="266" t="s">
        <v>298</v>
      </c>
      <c r="C280" s="325">
        <f>SUM(C281:C284)</f>
        <v>71.09</v>
      </c>
      <c r="D280" s="97"/>
      <c r="E280" s="97"/>
      <c r="F280" s="97"/>
      <c r="G280" s="97"/>
      <c r="H280" s="97"/>
      <c r="I280" s="97"/>
      <c r="J280" s="97"/>
      <c r="K280" s="97"/>
    </row>
    <row r="281" ht="19" customHeight="1" spans="1:11">
      <c r="A281" s="269">
        <v>2101101</v>
      </c>
      <c r="B281" s="326" t="s">
        <v>299</v>
      </c>
      <c r="C281" s="327">
        <v>28.43</v>
      </c>
      <c r="D281" s="97"/>
      <c r="E281" s="97"/>
      <c r="F281" s="97"/>
      <c r="G281" s="97"/>
      <c r="H281" s="97"/>
      <c r="I281" s="97"/>
      <c r="J281" s="97"/>
      <c r="K281" s="97"/>
    </row>
    <row r="282" ht="19" customHeight="1" spans="1:11">
      <c r="A282" s="269">
        <v>2101102</v>
      </c>
      <c r="B282" s="326" t="s">
        <v>300</v>
      </c>
      <c r="C282" s="327">
        <v>14.81</v>
      </c>
      <c r="D282" s="97"/>
      <c r="E282" s="97"/>
      <c r="F282" s="97"/>
      <c r="G282" s="97"/>
      <c r="H282" s="97"/>
      <c r="I282" s="97"/>
      <c r="J282" s="97"/>
      <c r="K282" s="97"/>
    </row>
    <row r="283" ht="19" customHeight="1" spans="1:11">
      <c r="A283" s="269">
        <v>2101103</v>
      </c>
      <c r="B283" s="326" t="s">
        <v>301</v>
      </c>
      <c r="C283" s="327">
        <v>3.99</v>
      </c>
      <c r="D283" s="97"/>
      <c r="E283" s="97"/>
      <c r="F283" s="97"/>
      <c r="G283" s="97"/>
      <c r="H283" s="97"/>
      <c r="I283" s="97"/>
      <c r="J283" s="97"/>
      <c r="K283" s="97"/>
    </row>
    <row r="284" ht="19" customHeight="1" spans="1:11">
      <c r="A284" s="269">
        <v>2101199</v>
      </c>
      <c r="B284" s="326" t="s">
        <v>302</v>
      </c>
      <c r="C284" s="327">
        <v>23.86</v>
      </c>
      <c r="D284" s="97"/>
      <c r="E284" s="97"/>
      <c r="F284" s="97"/>
      <c r="G284" s="97"/>
      <c r="H284" s="97"/>
      <c r="I284" s="97"/>
      <c r="J284" s="97"/>
      <c r="K284" s="97"/>
    </row>
    <row r="285" ht="19" customHeight="1" spans="1:11">
      <c r="A285" s="274">
        <v>21012</v>
      </c>
      <c r="B285" s="266" t="s">
        <v>303</v>
      </c>
      <c r="C285" s="325">
        <f>SUM(C286:C287)</f>
        <v>0</v>
      </c>
      <c r="D285" s="97"/>
      <c r="E285" s="97"/>
      <c r="F285" s="97"/>
      <c r="G285" s="97"/>
      <c r="H285" s="97"/>
      <c r="I285" s="97"/>
      <c r="J285" s="97"/>
      <c r="K285" s="97"/>
    </row>
    <row r="286" ht="19" customHeight="1" spans="1:11">
      <c r="A286" s="269">
        <v>2101201</v>
      </c>
      <c r="B286" s="326" t="s">
        <v>304</v>
      </c>
      <c r="C286" s="327"/>
      <c r="D286" s="97"/>
      <c r="E286" s="97"/>
      <c r="F286" s="97"/>
      <c r="G286" s="97"/>
      <c r="H286" s="97"/>
      <c r="I286" s="97"/>
      <c r="J286" s="97"/>
      <c r="K286" s="97"/>
    </row>
    <row r="287" ht="19" customHeight="1" spans="1:11">
      <c r="A287" s="269">
        <v>2101202</v>
      </c>
      <c r="B287" s="326" t="s">
        <v>305</v>
      </c>
      <c r="C287" s="327"/>
      <c r="D287" s="97"/>
      <c r="E287" s="97"/>
      <c r="F287" s="97"/>
      <c r="G287" s="97"/>
      <c r="H287" s="97"/>
      <c r="I287" s="97"/>
      <c r="J287" s="97"/>
      <c r="K287" s="97"/>
    </row>
    <row r="288" ht="19" customHeight="1" spans="1:11">
      <c r="A288" s="274">
        <v>21013</v>
      </c>
      <c r="B288" s="266" t="s">
        <v>306</v>
      </c>
      <c r="C288" s="325">
        <f>SUM(C289:C290)</f>
        <v>0</v>
      </c>
      <c r="D288" s="97"/>
      <c r="E288" s="97"/>
      <c r="F288" s="97"/>
      <c r="G288" s="97"/>
      <c r="H288" s="97"/>
      <c r="I288" s="97"/>
      <c r="J288" s="97"/>
      <c r="K288" s="97"/>
    </row>
    <row r="289" ht="19" customHeight="1" spans="1:11">
      <c r="A289" s="269">
        <v>2101301</v>
      </c>
      <c r="B289" s="326" t="s">
        <v>307</v>
      </c>
      <c r="C289" s="327"/>
      <c r="D289" s="97"/>
      <c r="E289" s="97"/>
      <c r="F289" s="97"/>
      <c r="G289" s="97"/>
      <c r="H289" s="97"/>
      <c r="I289" s="97"/>
      <c r="J289" s="97"/>
      <c r="K289" s="97"/>
    </row>
    <row r="290" ht="19" customHeight="1" spans="1:11">
      <c r="A290" s="269">
        <v>2101399</v>
      </c>
      <c r="B290" s="326" t="s">
        <v>308</v>
      </c>
      <c r="C290" s="327"/>
      <c r="D290" s="97"/>
      <c r="E290" s="97"/>
      <c r="F290" s="97"/>
      <c r="G290" s="97"/>
      <c r="H290" s="97"/>
      <c r="I290" s="97"/>
      <c r="J290" s="97"/>
      <c r="K290" s="97"/>
    </row>
    <row r="291" ht="19" customHeight="1" spans="1:11">
      <c r="A291" s="274">
        <v>21014</v>
      </c>
      <c r="B291" s="266" t="s">
        <v>309</v>
      </c>
      <c r="C291" s="325">
        <f>SUM(C292)</f>
        <v>0</v>
      </c>
      <c r="D291" s="97"/>
      <c r="E291" s="97"/>
      <c r="F291" s="97"/>
      <c r="G291" s="97"/>
      <c r="H291" s="97"/>
      <c r="I291" s="97"/>
      <c r="J291" s="97"/>
      <c r="K291" s="97"/>
    </row>
    <row r="292" ht="19" customHeight="1" spans="1:11">
      <c r="A292" s="269">
        <v>2101401</v>
      </c>
      <c r="B292" s="326" t="s">
        <v>310</v>
      </c>
      <c r="C292" s="327"/>
      <c r="D292" s="97"/>
      <c r="E292" s="97"/>
      <c r="F292" s="97"/>
      <c r="G292" s="97"/>
      <c r="H292" s="97"/>
      <c r="I292" s="97"/>
      <c r="J292" s="97"/>
      <c r="K292" s="97"/>
    </row>
    <row r="293" ht="19" customHeight="1" spans="1:11">
      <c r="A293" s="274">
        <v>21015</v>
      </c>
      <c r="B293" s="266" t="s">
        <v>311</v>
      </c>
      <c r="C293" s="325">
        <f>SUM(C294:C295)</f>
        <v>0</v>
      </c>
      <c r="D293" s="97"/>
      <c r="E293" s="97"/>
      <c r="F293" s="97"/>
      <c r="G293" s="97"/>
      <c r="H293" s="97"/>
      <c r="I293" s="97"/>
      <c r="J293" s="97"/>
      <c r="K293" s="97"/>
    </row>
    <row r="294" ht="19" customHeight="1" spans="1:11">
      <c r="A294" s="269">
        <v>2101501</v>
      </c>
      <c r="B294" s="326" t="s">
        <v>77</v>
      </c>
      <c r="C294" s="327"/>
      <c r="D294" s="97"/>
      <c r="E294" s="97"/>
      <c r="F294" s="97"/>
      <c r="G294" s="97"/>
      <c r="H294" s="97"/>
      <c r="I294" s="97"/>
      <c r="J294" s="97"/>
      <c r="K294" s="97"/>
    </row>
    <row r="295" ht="19" customHeight="1" spans="1:11">
      <c r="A295" s="269">
        <v>2101599</v>
      </c>
      <c r="B295" s="326" t="s">
        <v>312</v>
      </c>
      <c r="C295" s="327"/>
      <c r="D295" s="97"/>
      <c r="E295" s="97"/>
      <c r="F295" s="97"/>
      <c r="G295" s="97"/>
      <c r="H295" s="97"/>
      <c r="I295" s="97"/>
      <c r="J295" s="97"/>
      <c r="K295" s="97"/>
    </row>
    <row r="296" ht="19" customHeight="1" spans="1:11">
      <c r="A296" s="274">
        <v>21099</v>
      </c>
      <c r="B296" s="266" t="s">
        <v>313</v>
      </c>
      <c r="C296" s="325">
        <f>SUM(C297)</f>
        <v>0</v>
      </c>
      <c r="D296" s="97"/>
      <c r="E296" s="97"/>
      <c r="F296" s="97"/>
      <c r="G296" s="97"/>
      <c r="H296" s="97"/>
      <c r="I296" s="97"/>
      <c r="J296" s="97"/>
      <c r="K296" s="97"/>
    </row>
    <row r="297" ht="19" customHeight="1" spans="1:11">
      <c r="A297" s="269">
        <v>2109901</v>
      </c>
      <c r="B297" s="326" t="s">
        <v>314</v>
      </c>
      <c r="C297" s="327"/>
      <c r="D297" s="97"/>
      <c r="E297" s="97"/>
      <c r="F297" s="97"/>
      <c r="G297" s="97"/>
      <c r="H297" s="97"/>
      <c r="I297" s="97"/>
      <c r="J297" s="97"/>
      <c r="K297" s="97"/>
    </row>
    <row r="298" ht="19" customHeight="1" spans="1:11">
      <c r="A298" s="323">
        <v>211</v>
      </c>
      <c r="B298" s="323" t="s">
        <v>315</v>
      </c>
      <c r="C298" s="324">
        <f>SUM(C299,C302,C306,C310,C316,C320,C322,C325)</f>
        <v>63.48</v>
      </c>
      <c r="D298" s="97"/>
      <c r="E298" s="97"/>
      <c r="F298" s="97"/>
      <c r="G298" s="97"/>
      <c r="H298" s="97"/>
      <c r="I298" s="97"/>
      <c r="J298" s="97"/>
      <c r="K298" s="97"/>
    </row>
    <row r="299" ht="19" customHeight="1" spans="1:11">
      <c r="A299" s="274">
        <v>21101</v>
      </c>
      <c r="B299" s="266" t="s">
        <v>316</v>
      </c>
      <c r="C299" s="325">
        <f>SUM(C300:C301)</f>
        <v>0</v>
      </c>
      <c r="D299" s="97"/>
      <c r="E299" s="97"/>
      <c r="F299" s="97"/>
      <c r="G299" s="97"/>
      <c r="H299" s="97"/>
      <c r="I299" s="97"/>
      <c r="J299" s="97"/>
      <c r="K299" s="97"/>
    </row>
    <row r="300" ht="19" customHeight="1" spans="1:11">
      <c r="A300" s="269">
        <v>2110101</v>
      </c>
      <c r="B300" s="326" t="s">
        <v>77</v>
      </c>
      <c r="C300" s="327"/>
      <c r="D300" s="97"/>
      <c r="E300" s="97"/>
      <c r="F300" s="97"/>
      <c r="G300" s="97"/>
      <c r="H300" s="97"/>
      <c r="I300" s="97"/>
      <c r="J300" s="97"/>
      <c r="K300" s="97"/>
    </row>
    <row r="301" ht="19" customHeight="1" spans="1:11">
      <c r="A301" s="269">
        <v>2110199</v>
      </c>
      <c r="B301" s="326" t="s">
        <v>317</v>
      </c>
      <c r="C301" s="327"/>
      <c r="D301" s="97"/>
      <c r="E301" s="97"/>
      <c r="F301" s="97"/>
      <c r="G301" s="97"/>
      <c r="H301" s="97"/>
      <c r="I301" s="97"/>
      <c r="J301" s="97"/>
      <c r="K301" s="97"/>
    </row>
    <row r="302" ht="19" customHeight="1" spans="1:11">
      <c r="A302" s="274">
        <v>21103</v>
      </c>
      <c r="B302" s="266" t="s">
        <v>318</v>
      </c>
      <c r="C302" s="325">
        <f>SUM(C303:C305)</f>
        <v>0</v>
      </c>
      <c r="D302" s="97"/>
      <c r="E302" s="97"/>
      <c r="F302" s="97"/>
      <c r="G302" s="97"/>
      <c r="H302" s="97"/>
      <c r="I302" s="97"/>
      <c r="J302" s="97"/>
      <c r="K302" s="97"/>
    </row>
    <row r="303" ht="19" customHeight="1" spans="1:11">
      <c r="A303" s="269">
        <v>2110302</v>
      </c>
      <c r="B303" s="326" t="s">
        <v>319</v>
      </c>
      <c r="C303" s="327"/>
      <c r="D303" s="97"/>
      <c r="E303" s="97"/>
      <c r="F303" s="97"/>
      <c r="G303" s="97"/>
      <c r="H303" s="97"/>
      <c r="I303" s="97"/>
      <c r="J303" s="97"/>
      <c r="K303" s="97"/>
    </row>
    <row r="304" ht="19" customHeight="1" spans="1:11">
      <c r="A304" s="269">
        <v>2110304</v>
      </c>
      <c r="B304" s="326" t="s">
        <v>320</v>
      </c>
      <c r="C304" s="327"/>
      <c r="D304" s="97"/>
      <c r="E304" s="97"/>
      <c r="F304" s="97"/>
      <c r="G304" s="97"/>
      <c r="H304" s="97"/>
      <c r="I304" s="97"/>
      <c r="J304" s="97"/>
      <c r="K304" s="97"/>
    </row>
    <row r="305" ht="19" customHeight="1" spans="1:11">
      <c r="A305" s="269">
        <v>2110399</v>
      </c>
      <c r="B305" s="326" t="s">
        <v>321</v>
      </c>
      <c r="C305" s="327"/>
      <c r="D305" s="97"/>
      <c r="E305" s="97"/>
      <c r="F305" s="97"/>
      <c r="G305" s="97"/>
      <c r="H305" s="97"/>
      <c r="I305" s="97"/>
      <c r="J305" s="97"/>
      <c r="K305" s="97"/>
    </row>
    <row r="306" ht="19" customHeight="1" spans="1:11">
      <c r="A306" s="274">
        <v>21104</v>
      </c>
      <c r="B306" s="266" t="s">
        <v>322</v>
      </c>
      <c r="C306" s="325">
        <f>SUM(C307:C309)</f>
        <v>20</v>
      </c>
      <c r="D306" s="97"/>
      <c r="E306" s="97"/>
      <c r="F306" s="97"/>
      <c r="G306" s="97"/>
      <c r="H306" s="97"/>
      <c r="I306" s="97"/>
      <c r="J306" s="97"/>
      <c r="K306" s="97"/>
    </row>
    <row r="307" ht="19" customHeight="1" spans="1:11">
      <c r="A307" s="269">
        <v>2110401</v>
      </c>
      <c r="B307" s="326" t="s">
        <v>323</v>
      </c>
      <c r="C307" s="327"/>
      <c r="D307" s="97"/>
      <c r="E307" s="97"/>
      <c r="F307" s="97"/>
      <c r="G307" s="97"/>
      <c r="H307" s="97"/>
      <c r="I307" s="97"/>
      <c r="J307" s="97"/>
      <c r="K307" s="97"/>
    </row>
    <row r="308" ht="19" customHeight="1" spans="1:11">
      <c r="A308" s="269">
        <v>2110402</v>
      </c>
      <c r="B308" s="326" t="s">
        <v>324</v>
      </c>
      <c r="C308" s="327">
        <v>20</v>
      </c>
      <c r="D308" s="97"/>
      <c r="E308" s="97"/>
      <c r="F308" s="97"/>
      <c r="G308" s="97"/>
      <c r="H308" s="97"/>
      <c r="I308" s="97"/>
      <c r="J308" s="97"/>
      <c r="K308" s="97"/>
    </row>
    <row r="309" ht="19" customHeight="1" spans="1:11">
      <c r="A309" s="269">
        <v>2110499</v>
      </c>
      <c r="B309" s="326" t="s">
        <v>325</v>
      </c>
      <c r="C309" s="327"/>
      <c r="D309" s="97"/>
      <c r="E309" s="97"/>
      <c r="F309" s="97"/>
      <c r="G309" s="97"/>
      <c r="H309" s="97"/>
      <c r="I309" s="97"/>
      <c r="J309" s="97"/>
      <c r="K309" s="97"/>
    </row>
    <row r="310" ht="19" customHeight="1" spans="1:11">
      <c r="A310" s="274">
        <v>21105</v>
      </c>
      <c r="B310" s="266" t="s">
        <v>326</v>
      </c>
      <c r="C310" s="325">
        <f>SUM(C311:C315)</f>
        <v>4.98</v>
      </c>
      <c r="D310" s="97"/>
      <c r="E310" s="97"/>
      <c r="F310" s="97"/>
      <c r="G310" s="97"/>
      <c r="H310" s="97"/>
      <c r="I310" s="97"/>
      <c r="J310" s="97"/>
      <c r="K310" s="97"/>
    </row>
    <row r="311" ht="19" customHeight="1" spans="1:11">
      <c r="A311" s="269">
        <v>2110501</v>
      </c>
      <c r="B311" s="326" t="s">
        <v>327</v>
      </c>
      <c r="C311" s="327">
        <v>4.98</v>
      </c>
      <c r="D311" s="97"/>
      <c r="E311" s="97"/>
      <c r="F311" s="97"/>
      <c r="G311" s="97"/>
      <c r="H311" s="97"/>
      <c r="I311" s="97"/>
      <c r="J311" s="97"/>
      <c r="K311" s="97"/>
    </row>
    <row r="312" ht="19" customHeight="1" spans="1:11">
      <c r="A312" s="269">
        <v>2110502</v>
      </c>
      <c r="B312" s="326" t="s">
        <v>328</v>
      </c>
      <c r="C312" s="327"/>
      <c r="D312" s="97"/>
      <c r="E312" s="97"/>
      <c r="F312" s="97"/>
      <c r="G312" s="97"/>
      <c r="H312" s="97"/>
      <c r="I312" s="97"/>
      <c r="J312" s="97"/>
      <c r="K312" s="97"/>
    </row>
    <row r="313" ht="19" customHeight="1" spans="1:11">
      <c r="A313" s="269">
        <v>2110503</v>
      </c>
      <c r="B313" s="326" t="s">
        <v>329</v>
      </c>
      <c r="C313" s="327"/>
      <c r="D313" s="97"/>
      <c r="E313" s="97"/>
      <c r="F313" s="97"/>
      <c r="G313" s="97"/>
      <c r="H313" s="97"/>
      <c r="I313" s="97"/>
      <c r="J313" s="97"/>
      <c r="K313" s="97"/>
    </row>
    <row r="314" ht="19" customHeight="1" spans="1:11">
      <c r="A314" s="269">
        <v>2110507</v>
      </c>
      <c r="B314" s="326" t="s">
        <v>330</v>
      </c>
      <c r="C314" s="327"/>
      <c r="D314" s="97"/>
      <c r="E314" s="97"/>
      <c r="F314" s="97"/>
      <c r="G314" s="97"/>
      <c r="H314" s="97"/>
      <c r="I314" s="97"/>
      <c r="J314" s="97"/>
      <c r="K314" s="97"/>
    </row>
    <row r="315" ht="19" customHeight="1" spans="1:11">
      <c r="A315" s="269">
        <v>2110599</v>
      </c>
      <c r="B315" s="326" t="s">
        <v>331</v>
      </c>
      <c r="C315" s="327"/>
      <c r="D315" s="97"/>
      <c r="E315" s="97"/>
      <c r="F315" s="97"/>
      <c r="G315" s="97"/>
      <c r="H315" s="97"/>
      <c r="I315" s="97"/>
      <c r="J315" s="97"/>
      <c r="K315" s="97"/>
    </row>
    <row r="316" ht="19" customHeight="1" spans="1:11">
      <c r="A316" s="274">
        <v>21106</v>
      </c>
      <c r="B316" s="266" t="s">
        <v>332</v>
      </c>
      <c r="C316" s="325">
        <f>SUM(C317:C319)</f>
        <v>1.81</v>
      </c>
      <c r="D316" s="97"/>
      <c r="E316" s="97"/>
      <c r="F316" s="97"/>
      <c r="G316" s="97"/>
      <c r="H316" s="97"/>
      <c r="I316" s="97"/>
      <c r="J316" s="97"/>
      <c r="K316" s="97"/>
    </row>
    <row r="317" ht="19" customHeight="1" spans="1:11">
      <c r="A317" s="269">
        <v>2110602</v>
      </c>
      <c r="B317" s="326" t="s">
        <v>333</v>
      </c>
      <c r="C317" s="327"/>
      <c r="D317" s="97"/>
      <c r="E317" s="97"/>
      <c r="F317" s="97"/>
      <c r="G317" s="97"/>
      <c r="H317" s="97"/>
      <c r="I317" s="97"/>
      <c r="J317" s="97"/>
      <c r="K317" s="97"/>
    </row>
    <row r="318" ht="19" customHeight="1" spans="1:11">
      <c r="A318" s="269">
        <v>2110605</v>
      </c>
      <c r="B318" s="326" t="s">
        <v>334</v>
      </c>
      <c r="C318" s="327">
        <v>1.81</v>
      </c>
      <c r="D318" s="97"/>
      <c r="E318" s="97"/>
      <c r="F318" s="97"/>
      <c r="G318" s="97"/>
      <c r="H318" s="97"/>
      <c r="I318" s="97"/>
      <c r="J318" s="97"/>
      <c r="K318" s="97"/>
    </row>
    <row r="319" ht="19" customHeight="1" spans="1:11">
      <c r="A319" s="269">
        <v>2110699</v>
      </c>
      <c r="B319" s="326" t="s">
        <v>335</v>
      </c>
      <c r="C319" s="327"/>
      <c r="D319" s="97"/>
      <c r="E319" s="97"/>
      <c r="F319" s="97"/>
      <c r="G319" s="97"/>
      <c r="H319" s="97"/>
      <c r="I319" s="97"/>
      <c r="J319" s="97"/>
      <c r="K319" s="97"/>
    </row>
    <row r="320" ht="19" customHeight="1" spans="1:11">
      <c r="A320" s="274">
        <v>21110</v>
      </c>
      <c r="B320" s="266" t="s">
        <v>336</v>
      </c>
      <c r="C320" s="325">
        <f>SUM(C321)</f>
        <v>0</v>
      </c>
      <c r="D320" s="97"/>
      <c r="E320" s="97"/>
      <c r="F320" s="97"/>
      <c r="G320" s="97"/>
      <c r="H320" s="97"/>
      <c r="I320" s="97"/>
      <c r="J320" s="97"/>
      <c r="K320" s="97"/>
    </row>
    <row r="321" ht="19" customHeight="1" spans="1:11">
      <c r="A321" s="269">
        <v>2111001</v>
      </c>
      <c r="B321" s="326" t="s">
        <v>337</v>
      </c>
      <c r="C321" s="327"/>
      <c r="D321" s="97"/>
      <c r="E321" s="97"/>
      <c r="F321" s="97"/>
      <c r="G321" s="97"/>
      <c r="H321" s="97"/>
      <c r="I321" s="97"/>
      <c r="J321" s="97"/>
      <c r="K321" s="97"/>
    </row>
    <row r="322" ht="19" customHeight="1" spans="1:11">
      <c r="A322" s="274">
        <v>21111</v>
      </c>
      <c r="B322" s="266" t="s">
        <v>338</v>
      </c>
      <c r="C322" s="325">
        <f>SUM(C323:C324)</f>
        <v>0</v>
      </c>
      <c r="D322" s="97"/>
      <c r="E322" s="97"/>
      <c r="F322" s="97"/>
      <c r="G322" s="97"/>
      <c r="H322" s="97"/>
      <c r="I322" s="97"/>
      <c r="J322" s="97"/>
      <c r="K322" s="97"/>
    </row>
    <row r="323" ht="19" customHeight="1" spans="1:11">
      <c r="A323" s="269">
        <v>2111101</v>
      </c>
      <c r="B323" s="326" t="s">
        <v>339</v>
      </c>
      <c r="C323" s="327"/>
      <c r="D323" s="97"/>
      <c r="E323" s="97"/>
      <c r="F323" s="97"/>
      <c r="G323" s="97"/>
      <c r="H323" s="97"/>
      <c r="I323" s="97"/>
      <c r="J323" s="97"/>
      <c r="K323" s="97"/>
    </row>
    <row r="324" ht="19" customHeight="1" spans="1:11">
      <c r="A324" s="269">
        <v>2111102</v>
      </c>
      <c r="B324" s="326" t="s">
        <v>340</v>
      </c>
      <c r="C324" s="327"/>
      <c r="D324" s="97"/>
      <c r="E324" s="97"/>
      <c r="F324" s="97"/>
      <c r="G324" s="97"/>
      <c r="H324" s="97"/>
      <c r="I324" s="97"/>
      <c r="J324" s="97"/>
      <c r="K324" s="97"/>
    </row>
    <row r="325" ht="19" customHeight="1" spans="1:11">
      <c r="A325" s="274">
        <v>21199</v>
      </c>
      <c r="B325" s="266" t="s">
        <v>341</v>
      </c>
      <c r="C325" s="325">
        <f>SUM(C326)</f>
        <v>36.69</v>
      </c>
      <c r="D325" s="97"/>
      <c r="E325" s="97"/>
      <c r="F325" s="97"/>
      <c r="G325" s="97"/>
      <c r="H325" s="97"/>
      <c r="I325" s="97"/>
      <c r="J325" s="97"/>
      <c r="K325" s="97"/>
    </row>
    <row r="326" ht="19" customHeight="1" spans="1:11">
      <c r="A326" s="269">
        <v>2119999</v>
      </c>
      <c r="B326" s="326" t="s">
        <v>342</v>
      </c>
      <c r="C326" s="327">
        <v>36.69</v>
      </c>
      <c r="D326" s="97"/>
      <c r="E326" s="97"/>
      <c r="F326" s="97"/>
      <c r="G326" s="97"/>
      <c r="H326" s="97"/>
      <c r="I326" s="97"/>
      <c r="J326" s="97"/>
      <c r="K326" s="97"/>
    </row>
    <row r="327" ht="19" customHeight="1" spans="1:11">
      <c r="A327" s="323">
        <v>212</v>
      </c>
      <c r="B327" s="323" t="s">
        <v>343</v>
      </c>
      <c r="C327" s="324">
        <f>SUM(C328,C332,C334,C337,C339)</f>
        <v>49.44</v>
      </c>
      <c r="D327" s="97"/>
      <c r="E327" s="97"/>
      <c r="F327" s="97"/>
      <c r="G327" s="97"/>
      <c r="H327" s="97"/>
      <c r="I327" s="97"/>
      <c r="J327" s="97"/>
      <c r="K327" s="97"/>
    </row>
    <row r="328" ht="19" customHeight="1" spans="1:11">
      <c r="A328" s="274">
        <v>21201</v>
      </c>
      <c r="B328" s="266" t="s">
        <v>344</v>
      </c>
      <c r="C328" s="325">
        <f>SUM(C329:C331)</f>
        <v>33.82</v>
      </c>
      <c r="D328" s="97"/>
      <c r="E328" s="97"/>
      <c r="F328" s="97"/>
      <c r="G328" s="97"/>
      <c r="H328" s="97"/>
      <c r="I328" s="97"/>
      <c r="J328" s="97"/>
      <c r="K328" s="97"/>
    </row>
    <row r="329" ht="19" customHeight="1" spans="1:11">
      <c r="A329" s="269">
        <v>2120101</v>
      </c>
      <c r="B329" s="326" t="s">
        <v>77</v>
      </c>
      <c r="C329" s="327"/>
      <c r="D329" s="97"/>
      <c r="E329" s="97"/>
      <c r="F329" s="97"/>
      <c r="G329" s="97"/>
      <c r="H329" s="97"/>
      <c r="I329" s="97"/>
      <c r="J329" s="97"/>
      <c r="K329" s="97"/>
    </row>
    <row r="330" ht="19" customHeight="1" spans="1:11">
      <c r="A330" s="269">
        <v>2120106</v>
      </c>
      <c r="B330" s="326" t="s">
        <v>345</v>
      </c>
      <c r="C330" s="327"/>
      <c r="D330" s="97"/>
      <c r="E330" s="97"/>
      <c r="F330" s="97"/>
      <c r="G330" s="97"/>
      <c r="H330" s="97"/>
      <c r="I330" s="97"/>
      <c r="J330" s="97"/>
      <c r="K330" s="97"/>
    </row>
    <row r="331" ht="19" customHeight="1" spans="1:11">
      <c r="A331" s="269">
        <v>2120199</v>
      </c>
      <c r="B331" s="326" t="s">
        <v>346</v>
      </c>
      <c r="C331" s="327">
        <v>33.82</v>
      </c>
      <c r="D331" s="97"/>
      <c r="E331" s="97"/>
      <c r="F331" s="97"/>
      <c r="G331" s="97"/>
      <c r="H331" s="97"/>
      <c r="I331" s="97"/>
      <c r="J331" s="97"/>
      <c r="K331" s="97"/>
    </row>
    <row r="332" ht="19" customHeight="1" spans="1:11">
      <c r="A332" s="274">
        <v>21202</v>
      </c>
      <c r="B332" s="266" t="s">
        <v>347</v>
      </c>
      <c r="C332" s="325">
        <f>SUM(C333)</f>
        <v>0</v>
      </c>
      <c r="D332" s="97"/>
      <c r="E332" s="97"/>
      <c r="F332" s="97"/>
      <c r="G332" s="97"/>
      <c r="H332" s="97"/>
      <c r="I332" s="97"/>
      <c r="J332" s="97"/>
      <c r="K332" s="97"/>
    </row>
    <row r="333" ht="19" customHeight="1" spans="1:11">
      <c r="A333" s="269">
        <v>2120201</v>
      </c>
      <c r="B333" s="326" t="s">
        <v>348</v>
      </c>
      <c r="C333" s="327"/>
      <c r="D333" s="97"/>
      <c r="E333" s="97"/>
      <c r="F333" s="97"/>
      <c r="G333" s="97"/>
      <c r="H333" s="97"/>
      <c r="I333" s="97"/>
      <c r="J333" s="97"/>
      <c r="K333" s="97"/>
    </row>
    <row r="334" ht="19" customHeight="1" spans="1:11">
      <c r="A334" s="274">
        <v>21203</v>
      </c>
      <c r="B334" s="266" t="s">
        <v>349</v>
      </c>
      <c r="C334" s="325">
        <f>SUM(C335:C336)</f>
        <v>0</v>
      </c>
      <c r="D334" s="97"/>
      <c r="E334" s="97"/>
      <c r="F334" s="97"/>
      <c r="G334" s="97"/>
      <c r="H334" s="97"/>
      <c r="I334" s="97"/>
      <c r="J334" s="97"/>
      <c r="K334" s="97"/>
    </row>
    <row r="335" ht="19" customHeight="1" spans="1:11">
      <c r="A335" s="269">
        <v>2120303</v>
      </c>
      <c r="B335" s="326" t="s">
        <v>350</v>
      </c>
      <c r="C335" s="327"/>
      <c r="D335" s="97"/>
      <c r="E335" s="97"/>
      <c r="F335" s="97"/>
      <c r="G335" s="97"/>
      <c r="H335" s="97"/>
      <c r="I335" s="97"/>
      <c r="J335" s="97"/>
      <c r="K335" s="97"/>
    </row>
    <row r="336" ht="19" customHeight="1" spans="1:11">
      <c r="A336" s="269">
        <v>2120399</v>
      </c>
      <c r="B336" s="326" t="s">
        <v>351</v>
      </c>
      <c r="C336" s="327"/>
      <c r="D336" s="97"/>
      <c r="E336" s="97"/>
      <c r="F336" s="97"/>
      <c r="G336" s="97"/>
      <c r="H336" s="97"/>
      <c r="I336" s="97"/>
      <c r="J336" s="97"/>
      <c r="K336" s="97"/>
    </row>
    <row r="337" ht="19" customHeight="1" spans="1:11">
      <c r="A337" s="274">
        <v>21205</v>
      </c>
      <c r="B337" s="266" t="s">
        <v>352</v>
      </c>
      <c r="C337" s="325">
        <f>SUM(C338)</f>
        <v>15.62</v>
      </c>
      <c r="D337" s="97"/>
      <c r="E337" s="97"/>
      <c r="F337" s="97"/>
      <c r="G337" s="97"/>
      <c r="H337" s="97"/>
      <c r="I337" s="97"/>
      <c r="J337" s="97"/>
      <c r="K337" s="97"/>
    </row>
    <row r="338" ht="19" customHeight="1" spans="1:11">
      <c r="A338" s="269">
        <v>2120501</v>
      </c>
      <c r="B338" s="326" t="s">
        <v>353</v>
      </c>
      <c r="C338" s="327">
        <v>15.62</v>
      </c>
      <c r="D338" s="97"/>
      <c r="E338" s="97"/>
      <c r="F338" s="97"/>
      <c r="G338" s="97"/>
      <c r="H338" s="97"/>
      <c r="I338" s="97"/>
      <c r="J338" s="97"/>
      <c r="K338" s="97"/>
    </row>
    <row r="339" ht="19" customHeight="1" spans="1:11">
      <c r="A339" s="274">
        <v>21299</v>
      </c>
      <c r="B339" s="266" t="s">
        <v>354</v>
      </c>
      <c r="C339" s="325">
        <f>SUM(C340)</f>
        <v>0</v>
      </c>
      <c r="D339" s="97"/>
      <c r="E339" s="97"/>
      <c r="F339" s="97"/>
      <c r="G339" s="97"/>
      <c r="H339" s="97"/>
      <c r="I339" s="97"/>
      <c r="J339" s="97"/>
      <c r="K339" s="97"/>
    </row>
    <row r="340" ht="19" customHeight="1" spans="1:11">
      <c r="A340" s="269">
        <v>2129901</v>
      </c>
      <c r="B340" s="326" t="s">
        <v>355</v>
      </c>
      <c r="C340" s="327"/>
      <c r="D340" s="97"/>
      <c r="E340" s="97"/>
      <c r="F340" s="97"/>
      <c r="G340" s="97"/>
      <c r="H340" s="97"/>
      <c r="I340" s="97"/>
      <c r="J340" s="97"/>
      <c r="K340" s="97"/>
    </row>
    <row r="341" ht="19" customHeight="1" spans="1:11">
      <c r="A341" s="323">
        <v>213</v>
      </c>
      <c r="B341" s="323" t="s">
        <v>356</v>
      </c>
      <c r="C341" s="324">
        <f>SUM(C342,C357,C372,C387,C395,C399,C403)</f>
        <v>4226.23</v>
      </c>
      <c r="D341" s="97"/>
      <c r="E341" s="97"/>
      <c r="F341" s="97"/>
      <c r="G341" s="97"/>
      <c r="H341" s="97"/>
      <c r="I341" s="97"/>
      <c r="J341" s="97"/>
      <c r="K341" s="97"/>
    </row>
    <row r="342" ht="19" customHeight="1" spans="1:11">
      <c r="A342" s="274">
        <v>21301</v>
      </c>
      <c r="B342" s="266" t="s">
        <v>357</v>
      </c>
      <c r="C342" s="325">
        <f>SUM(C343:C356)</f>
        <v>347.24</v>
      </c>
      <c r="D342" s="97"/>
      <c r="E342" s="97"/>
      <c r="F342" s="97"/>
      <c r="G342" s="97"/>
      <c r="H342" s="97"/>
      <c r="I342" s="97"/>
      <c r="J342" s="97"/>
      <c r="K342" s="97"/>
    </row>
    <row r="343" ht="19" customHeight="1" spans="1:11">
      <c r="A343" s="269">
        <v>2130101</v>
      </c>
      <c r="B343" s="326" t="s">
        <v>77</v>
      </c>
      <c r="C343" s="327"/>
      <c r="D343" s="97"/>
      <c r="E343" s="97"/>
      <c r="F343" s="97"/>
      <c r="G343" s="97"/>
      <c r="H343" s="97"/>
      <c r="I343" s="97"/>
      <c r="J343" s="97"/>
      <c r="K343" s="97"/>
    </row>
    <row r="344" ht="19" customHeight="1" spans="1:11">
      <c r="A344" s="269">
        <v>2130102</v>
      </c>
      <c r="B344" s="326" t="s">
        <v>78</v>
      </c>
      <c r="C344" s="327"/>
      <c r="D344" s="97"/>
      <c r="E344" s="97"/>
      <c r="F344" s="97"/>
      <c r="G344" s="97"/>
      <c r="H344" s="97"/>
      <c r="I344" s="97"/>
      <c r="J344" s="97"/>
      <c r="K344" s="97"/>
    </row>
    <row r="345" ht="19" customHeight="1" spans="1:11">
      <c r="A345" s="269">
        <v>2130104</v>
      </c>
      <c r="B345" s="326" t="s">
        <v>81</v>
      </c>
      <c r="C345" s="327">
        <v>201.5</v>
      </c>
      <c r="D345" s="97"/>
      <c r="E345" s="97"/>
      <c r="F345" s="97"/>
      <c r="G345" s="97"/>
      <c r="H345" s="97"/>
      <c r="I345" s="97"/>
      <c r="J345" s="97"/>
      <c r="K345" s="97"/>
    </row>
    <row r="346" ht="19" customHeight="1" spans="1:11">
      <c r="A346" s="269">
        <v>2130106</v>
      </c>
      <c r="B346" s="326" t="s">
        <v>358</v>
      </c>
      <c r="C346" s="327"/>
      <c r="D346" s="97"/>
      <c r="E346" s="97"/>
      <c r="F346" s="97"/>
      <c r="G346" s="97"/>
      <c r="H346" s="97"/>
      <c r="I346" s="97"/>
      <c r="J346" s="97"/>
      <c r="K346" s="97"/>
    </row>
    <row r="347" ht="19" customHeight="1" spans="1:11">
      <c r="A347" s="269">
        <v>2130108</v>
      </c>
      <c r="B347" s="326" t="s">
        <v>359</v>
      </c>
      <c r="C347" s="327">
        <v>3.05</v>
      </c>
      <c r="D347" s="97"/>
      <c r="E347" s="97"/>
      <c r="F347" s="97"/>
      <c r="G347" s="97"/>
      <c r="H347" s="97"/>
      <c r="I347" s="97"/>
      <c r="J347" s="97"/>
      <c r="K347" s="97"/>
    </row>
    <row r="348" ht="19" customHeight="1" spans="1:11">
      <c r="A348" s="269">
        <v>2130109</v>
      </c>
      <c r="B348" s="326" t="s">
        <v>360</v>
      </c>
      <c r="C348" s="327"/>
      <c r="D348" s="97"/>
      <c r="E348" s="97"/>
      <c r="F348" s="97"/>
      <c r="G348" s="97"/>
      <c r="H348" s="97"/>
      <c r="I348" s="97"/>
      <c r="J348" s="97"/>
      <c r="K348" s="97"/>
    </row>
    <row r="349" ht="19" customHeight="1" spans="1:11">
      <c r="A349" s="269">
        <v>2130110</v>
      </c>
      <c r="B349" s="326" t="s">
        <v>361</v>
      </c>
      <c r="C349" s="327"/>
      <c r="D349" s="97"/>
      <c r="E349" s="97"/>
      <c r="F349" s="97"/>
      <c r="G349" s="97"/>
      <c r="H349" s="97"/>
      <c r="I349" s="97"/>
      <c r="J349" s="97"/>
      <c r="K349" s="97"/>
    </row>
    <row r="350" ht="19" customHeight="1" spans="1:11">
      <c r="A350" s="269">
        <v>2130111</v>
      </c>
      <c r="B350" s="326" t="s">
        <v>362</v>
      </c>
      <c r="C350" s="327"/>
      <c r="D350" s="97"/>
      <c r="E350" s="97"/>
      <c r="F350" s="97"/>
      <c r="G350" s="97"/>
      <c r="H350" s="97"/>
      <c r="I350" s="97"/>
      <c r="J350" s="97"/>
      <c r="K350" s="97"/>
    </row>
    <row r="351" ht="19" customHeight="1" spans="1:11">
      <c r="A351" s="269">
        <v>2130119</v>
      </c>
      <c r="B351" s="326" t="s">
        <v>363</v>
      </c>
      <c r="C351" s="327"/>
      <c r="D351" s="97"/>
      <c r="E351" s="97"/>
      <c r="F351" s="97"/>
      <c r="G351" s="97"/>
      <c r="H351" s="97"/>
      <c r="I351" s="97"/>
      <c r="J351" s="97"/>
      <c r="K351" s="97"/>
    </row>
    <row r="352" ht="19" customHeight="1" spans="1:11">
      <c r="A352" s="269">
        <v>2130122</v>
      </c>
      <c r="B352" s="326" t="s">
        <v>364</v>
      </c>
      <c r="C352" s="327">
        <v>99.88</v>
      </c>
      <c r="D352" s="97"/>
      <c r="E352" s="97"/>
      <c r="F352" s="97"/>
      <c r="G352" s="97"/>
      <c r="H352" s="97"/>
      <c r="I352" s="97"/>
      <c r="J352" s="97"/>
      <c r="K352" s="97"/>
    </row>
    <row r="353" ht="19" customHeight="1" spans="1:11">
      <c r="A353" s="269">
        <v>2130124</v>
      </c>
      <c r="B353" s="326" t="s">
        <v>365</v>
      </c>
      <c r="C353" s="327"/>
      <c r="D353" s="97"/>
      <c r="E353" s="97"/>
      <c r="F353" s="97"/>
      <c r="G353" s="97"/>
      <c r="H353" s="97"/>
      <c r="I353" s="97"/>
      <c r="J353" s="97"/>
      <c r="K353" s="97"/>
    </row>
    <row r="354" ht="19" customHeight="1" spans="1:11">
      <c r="A354" s="269">
        <v>2130135</v>
      </c>
      <c r="B354" s="326" t="s">
        <v>366</v>
      </c>
      <c r="C354" s="327"/>
      <c r="D354" s="97"/>
      <c r="E354" s="97"/>
      <c r="F354" s="97"/>
      <c r="G354" s="97"/>
      <c r="H354" s="97"/>
      <c r="I354" s="97"/>
      <c r="J354" s="97"/>
      <c r="K354" s="97"/>
    </row>
    <row r="355" ht="19" customHeight="1" spans="1:11">
      <c r="A355" s="269">
        <v>2130153</v>
      </c>
      <c r="B355" s="326" t="s">
        <v>367</v>
      </c>
      <c r="C355" s="327"/>
      <c r="D355" s="97"/>
      <c r="E355" s="97"/>
      <c r="F355" s="97"/>
      <c r="G355" s="97"/>
      <c r="H355" s="97"/>
      <c r="I355" s="97"/>
      <c r="J355" s="97"/>
      <c r="K355" s="97"/>
    </row>
    <row r="356" ht="19" customHeight="1" spans="1:11">
      <c r="A356" s="269">
        <v>2130199</v>
      </c>
      <c r="B356" s="326" t="s">
        <v>368</v>
      </c>
      <c r="C356" s="327">
        <v>42.81</v>
      </c>
      <c r="D356" s="97"/>
      <c r="E356" s="97"/>
      <c r="F356" s="97"/>
      <c r="G356" s="97"/>
      <c r="H356" s="97"/>
      <c r="I356" s="97"/>
      <c r="J356" s="97"/>
      <c r="K356" s="97"/>
    </row>
    <row r="357" ht="19" customHeight="1" spans="1:11">
      <c r="A357" s="274">
        <v>21302</v>
      </c>
      <c r="B357" s="266" t="s">
        <v>369</v>
      </c>
      <c r="C357" s="325">
        <f>SUM(C358:C371)</f>
        <v>25.32</v>
      </c>
      <c r="D357" s="97"/>
      <c r="E357" s="97"/>
      <c r="F357" s="97"/>
      <c r="G357" s="97"/>
      <c r="H357" s="97"/>
      <c r="I357" s="97"/>
      <c r="J357" s="97"/>
      <c r="K357" s="97"/>
    </row>
    <row r="358" ht="19" customHeight="1" spans="1:11">
      <c r="A358" s="269">
        <v>2130201</v>
      </c>
      <c r="B358" s="326" t="s">
        <v>77</v>
      </c>
      <c r="C358" s="327"/>
      <c r="D358" s="97"/>
      <c r="E358" s="97"/>
      <c r="F358" s="97"/>
      <c r="G358" s="97"/>
      <c r="H358" s="97"/>
      <c r="I358" s="97"/>
      <c r="J358" s="97"/>
      <c r="K358" s="97"/>
    </row>
    <row r="359" ht="19" customHeight="1" spans="1:11">
      <c r="A359" s="269">
        <v>2130204</v>
      </c>
      <c r="B359" s="326" t="s">
        <v>370</v>
      </c>
      <c r="C359" s="327"/>
      <c r="D359" s="97"/>
      <c r="E359" s="97"/>
      <c r="F359" s="97"/>
      <c r="G359" s="97"/>
      <c r="H359" s="97"/>
      <c r="I359" s="97"/>
      <c r="J359" s="97"/>
      <c r="K359" s="97"/>
    </row>
    <row r="360" ht="19" customHeight="1" spans="1:11">
      <c r="A360" s="269">
        <v>2130205</v>
      </c>
      <c r="B360" s="326" t="s">
        <v>371</v>
      </c>
      <c r="C360" s="327"/>
      <c r="D360" s="97"/>
      <c r="E360" s="97"/>
      <c r="F360" s="97"/>
      <c r="G360" s="97"/>
      <c r="H360" s="97"/>
      <c r="I360" s="97"/>
      <c r="J360" s="97"/>
      <c r="K360" s="97"/>
    </row>
    <row r="361" ht="19" customHeight="1" spans="1:11">
      <c r="A361" s="269">
        <v>2130207</v>
      </c>
      <c r="B361" s="326" t="s">
        <v>372</v>
      </c>
      <c r="C361" s="327"/>
      <c r="D361" s="97"/>
      <c r="E361" s="97"/>
      <c r="F361" s="97"/>
      <c r="G361" s="97"/>
      <c r="H361" s="97"/>
      <c r="I361" s="97"/>
      <c r="J361" s="97"/>
      <c r="K361" s="97"/>
    </row>
    <row r="362" ht="19" customHeight="1" spans="1:11">
      <c r="A362" s="269">
        <v>2130209</v>
      </c>
      <c r="B362" s="326" t="s">
        <v>373</v>
      </c>
      <c r="C362" s="327">
        <v>9.32</v>
      </c>
      <c r="D362" s="97"/>
      <c r="E362" s="97"/>
      <c r="F362" s="97"/>
      <c r="G362" s="97"/>
      <c r="H362" s="97"/>
      <c r="I362" s="97"/>
      <c r="J362" s="97"/>
      <c r="K362" s="97"/>
    </row>
    <row r="363" ht="19" customHeight="1" spans="1:11">
      <c r="A363" s="269">
        <v>2130210</v>
      </c>
      <c r="B363" s="326" t="s">
        <v>374</v>
      </c>
      <c r="C363" s="327"/>
      <c r="D363" s="97"/>
      <c r="E363" s="97"/>
      <c r="F363" s="97"/>
      <c r="G363" s="97"/>
      <c r="H363" s="97"/>
      <c r="I363" s="97"/>
      <c r="J363" s="97"/>
      <c r="K363" s="97"/>
    </row>
    <row r="364" ht="19" customHeight="1" spans="1:11">
      <c r="A364" s="269">
        <v>2130211</v>
      </c>
      <c r="B364" s="326" t="s">
        <v>375</v>
      </c>
      <c r="C364" s="327"/>
      <c r="D364" s="97"/>
      <c r="E364" s="97"/>
      <c r="F364" s="97"/>
      <c r="G364" s="97"/>
      <c r="H364" s="97"/>
      <c r="I364" s="97"/>
      <c r="J364" s="97"/>
      <c r="K364" s="97"/>
    </row>
    <row r="365" ht="19" customHeight="1" spans="1:11">
      <c r="A365" s="269">
        <v>2130212</v>
      </c>
      <c r="B365" s="326" t="s">
        <v>376</v>
      </c>
      <c r="C365" s="327"/>
      <c r="D365" s="97"/>
      <c r="E365" s="97"/>
      <c r="F365" s="97"/>
      <c r="G365" s="97"/>
      <c r="H365" s="97"/>
      <c r="I365" s="97"/>
      <c r="J365" s="97"/>
      <c r="K365" s="97"/>
    </row>
    <row r="366" ht="19" customHeight="1" spans="1:11">
      <c r="A366" s="269">
        <v>2130213</v>
      </c>
      <c r="B366" s="326" t="s">
        <v>377</v>
      </c>
      <c r="C366" s="327"/>
      <c r="D366" s="97"/>
      <c r="E366" s="97"/>
      <c r="F366" s="97"/>
      <c r="G366" s="97"/>
      <c r="H366" s="97"/>
      <c r="I366" s="97"/>
      <c r="J366" s="97"/>
      <c r="K366" s="97"/>
    </row>
    <row r="367" ht="19" customHeight="1" spans="1:11">
      <c r="A367" s="269">
        <v>2130217</v>
      </c>
      <c r="B367" s="326" t="s">
        <v>378</v>
      </c>
      <c r="C367" s="327"/>
      <c r="D367" s="97"/>
      <c r="E367" s="97"/>
      <c r="F367" s="97"/>
      <c r="G367" s="97"/>
      <c r="H367" s="97"/>
      <c r="I367" s="97"/>
      <c r="J367" s="97"/>
      <c r="K367" s="97"/>
    </row>
    <row r="368" ht="19" customHeight="1" spans="1:11">
      <c r="A368" s="269">
        <v>2130221</v>
      </c>
      <c r="B368" s="326" t="s">
        <v>379</v>
      </c>
      <c r="C368" s="327"/>
      <c r="D368" s="97"/>
      <c r="E368" s="97"/>
      <c r="F368" s="97"/>
      <c r="G368" s="97"/>
      <c r="H368" s="97"/>
      <c r="I368" s="97"/>
      <c r="J368" s="97"/>
      <c r="K368" s="97"/>
    </row>
    <row r="369" ht="19" customHeight="1" spans="1:11">
      <c r="A369" s="269">
        <v>2130226</v>
      </c>
      <c r="B369" s="326" t="s">
        <v>380</v>
      </c>
      <c r="C369" s="327"/>
      <c r="D369" s="97"/>
      <c r="E369" s="97"/>
      <c r="F369" s="97"/>
      <c r="G369" s="97"/>
      <c r="H369" s="97"/>
      <c r="I369" s="97"/>
      <c r="J369" s="97"/>
      <c r="K369" s="97"/>
    </row>
    <row r="370" ht="19" customHeight="1" spans="1:11">
      <c r="A370" s="269">
        <v>2130234</v>
      </c>
      <c r="B370" s="326" t="s">
        <v>381</v>
      </c>
      <c r="C370" s="327">
        <v>16</v>
      </c>
      <c r="D370" s="97"/>
      <c r="E370" s="97"/>
      <c r="F370" s="97"/>
      <c r="G370" s="97"/>
      <c r="H370" s="97"/>
      <c r="I370" s="97"/>
      <c r="J370" s="97"/>
      <c r="K370" s="97"/>
    </row>
    <row r="371" ht="19" customHeight="1" spans="1:11">
      <c r="A371" s="269">
        <v>2130299</v>
      </c>
      <c r="B371" s="326" t="s">
        <v>382</v>
      </c>
      <c r="C371" s="327"/>
      <c r="D371" s="97"/>
      <c r="E371" s="97"/>
      <c r="F371" s="97"/>
      <c r="G371" s="97"/>
      <c r="H371" s="97"/>
      <c r="I371" s="97"/>
      <c r="J371" s="97"/>
      <c r="K371" s="97"/>
    </row>
    <row r="372" ht="19" customHeight="1" spans="1:11">
      <c r="A372" s="274">
        <v>21303</v>
      </c>
      <c r="B372" s="266" t="s">
        <v>383</v>
      </c>
      <c r="C372" s="325">
        <f>SUM(C373:C386)</f>
        <v>163.99</v>
      </c>
      <c r="D372" s="97"/>
      <c r="E372" s="97"/>
      <c r="F372" s="97"/>
      <c r="G372" s="97"/>
      <c r="H372" s="97"/>
      <c r="I372" s="97"/>
      <c r="J372" s="97"/>
      <c r="K372" s="97"/>
    </row>
    <row r="373" ht="19" customHeight="1" spans="1:11">
      <c r="A373" s="269">
        <v>2130301</v>
      </c>
      <c r="B373" s="326" t="s">
        <v>77</v>
      </c>
      <c r="C373" s="327"/>
      <c r="D373" s="97"/>
      <c r="E373" s="97"/>
      <c r="F373" s="97"/>
      <c r="G373" s="97"/>
      <c r="H373" s="97"/>
      <c r="I373" s="97"/>
      <c r="J373" s="97"/>
      <c r="K373" s="97"/>
    </row>
    <row r="374" ht="19" customHeight="1" spans="1:11">
      <c r="A374" s="269">
        <v>2130304</v>
      </c>
      <c r="B374" s="326" t="s">
        <v>384</v>
      </c>
      <c r="C374" s="327"/>
      <c r="D374" s="97"/>
      <c r="E374" s="97"/>
      <c r="F374" s="97"/>
      <c r="G374" s="97"/>
      <c r="H374" s="97"/>
      <c r="I374" s="97"/>
      <c r="J374" s="97"/>
      <c r="K374" s="97"/>
    </row>
    <row r="375" ht="19" customHeight="1" spans="1:11">
      <c r="A375" s="269">
        <v>2130305</v>
      </c>
      <c r="B375" s="326" t="s">
        <v>385</v>
      </c>
      <c r="C375" s="327"/>
      <c r="D375" s="97"/>
      <c r="E375" s="97"/>
      <c r="F375" s="97"/>
      <c r="G375" s="97"/>
      <c r="H375" s="97"/>
      <c r="I375" s="97"/>
      <c r="J375" s="97"/>
      <c r="K375" s="97"/>
    </row>
    <row r="376" ht="19" customHeight="1" spans="1:11">
      <c r="A376" s="269">
        <v>2130306</v>
      </c>
      <c r="B376" s="326" t="s">
        <v>386</v>
      </c>
      <c r="C376" s="327"/>
      <c r="D376" s="97"/>
      <c r="E376" s="97"/>
      <c r="F376" s="97"/>
      <c r="G376" s="97"/>
      <c r="H376" s="97"/>
      <c r="I376" s="97"/>
      <c r="J376" s="97"/>
      <c r="K376" s="97"/>
    </row>
    <row r="377" ht="19" customHeight="1" spans="1:11">
      <c r="A377" s="269">
        <v>2130308</v>
      </c>
      <c r="B377" s="326" t="s">
        <v>387</v>
      </c>
      <c r="C377" s="327"/>
      <c r="D377" s="97"/>
      <c r="E377" s="97"/>
      <c r="F377" s="97"/>
      <c r="G377" s="97"/>
      <c r="H377" s="97"/>
      <c r="I377" s="97"/>
      <c r="J377" s="97"/>
      <c r="K377" s="97"/>
    </row>
    <row r="378" ht="19" customHeight="1" spans="1:11">
      <c r="A378" s="269">
        <v>2130310</v>
      </c>
      <c r="B378" s="326" t="s">
        <v>388</v>
      </c>
      <c r="C378" s="327"/>
      <c r="D378" s="97"/>
      <c r="E378" s="97"/>
      <c r="F378" s="97"/>
      <c r="G378" s="97"/>
      <c r="H378" s="97"/>
      <c r="I378" s="97"/>
      <c r="J378" s="97"/>
      <c r="K378" s="97"/>
    </row>
    <row r="379" ht="19" customHeight="1" spans="1:11">
      <c r="A379" s="269">
        <v>2130311</v>
      </c>
      <c r="B379" s="326" t="s">
        <v>389</v>
      </c>
      <c r="C379" s="327"/>
      <c r="D379" s="97"/>
      <c r="E379" s="97"/>
      <c r="F379" s="97"/>
      <c r="G379" s="97"/>
      <c r="H379" s="97"/>
      <c r="I379" s="97"/>
      <c r="J379" s="97"/>
      <c r="K379" s="97"/>
    </row>
    <row r="380" ht="19" customHeight="1" spans="1:11">
      <c r="A380" s="269">
        <v>2130314</v>
      </c>
      <c r="B380" s="326" t="s">
        <v>390</v>
      </c>
      <c r="C380" s="327"/>
      <c r="D380" s="97"/>
      <c r="E380" s="97"/>
      <c r="F380" s="97"/>
      <c r="G380" s="97"/>
      <c r="H380" s="97"/>
      <c r="I380" s="97"/>
      <c r="J380" s="97"/>
      <c r="K380" s="97"/>
    </row>
    <row r="381" ht="19" customHeight="1" spans="1:11">
      <c r="A381" s="269">
        <v>2130315</v>
      </c>
      <c r="B381" s="326" t="s">
        <v>391</v>
      </c>
      <c r="C381" s="327">
        <v>21.01</v>
      </c>
      <c r="D381" s="97"/>
      <c r="E381" s="97"/>
      <c r="F381" s="97"/>
      <c r="G381" s="97"/>
      <c r="H381" s="97"/>
      <c r="I381" s="97"/>
      <c r="J381" s="97"/>
      <c r="K381" s="97"/>
    </row>
    <row r="382" ht="19" customHeight="1" spans="1:11">
      <c r="A382" s="269">
        <v>2130316</v>
      </c>
      <c r="B382" s="326" t="s">
        <v>392</v>
      </c>
      <c r="C382" s="327">
        <v>24.31</v>
      </c>
      <c r="D382" s="97"/>
      <c r="E382" s="97"/>
      <c r="F382" s="97"/>
      <c r="G382" s="97"/>
      <c r="H382" s="97"/>
      <c r="I382" s="97"/>
      <c r="J382" s="97"/>
      <c r="K382" s="97"/>
    </row>
    <row r="383" ht="19" customHeight="1" spans="1:11">
      <c r="A383" s="269">
        <v>2130319</v>
      </c>
      <c r="B383" s="326" t="s">
        <v>393</v>
      </c>
      <c r="C383" s="327"/>
      <c r="D383" s="97"/>
      <c r="E383" s="97"/>
      <c r="F383" s="97"/>
      <c r="G383" s="97"/>
      <c r="H383" s="97"/>
      <c r="I383" s="97"/>
      <c r="J383" s="97"/>
      <c r="K383" s="97"/>
    </row>
    <row r="384" ht="19" customHeight="1" spans="1:11">
      <c r="A384" s="269">
        <v>2130321</v>
      </c>
      <c r="B384" s="326" t="s">
        <v>394</v>
      </c>
      <c r="C384" s="327"/>
      <c r="D384" s="97"/>
      <c r="E384" s="97"/>
      <c r="F384" s="97"/>
      <c r="G384" s="97"/>
      <c r="H384" s="97"/>
      <c r="I384" s="97"/>
      <c r="J384" s="97"/>
      <c r="K384" s="97"/>
    </row>
    <row r="385" ht="19" customHeight="1" spans="1:11">
      <c r="A385" s="269">
        <v>2130335</v>
      </c>
      <c r="B385" s="326" t="s">
        <v>395</v>
      </c>
      <c r="C385" s="327">
        <v>37.33</v>
      </c>
      <c r="D385" s="97"/>
      <c r="E385" s="97"/>
      <c r="F385" s="97"/>
      <c r="G385" s="97"/>
      <c r="H385" s="97"/>
      <c r="I385" s="97"/>
      <c r="J385" s="97"/>
      <c r="K385" s="97"/>
    </row>
    <row r="386" ht="19" customHeight="1" spans="1:11">
      <c r="A386" s="269">
        <v>2130399</v>
      </c>
      <c r="B386" s="326" t="s">
        <v>396</v>
      </c>
      <c r="C386" s="327">
        <v>81.34</v>
      </c>
      <c r="D386" s="97"/>
      <c r="E386" s="97"/>
      <c r="F386" s="97"/>
      <c r="G386" s="97"/>
      <c r="H386" s="97"/>
      <c r="I386" s="97"/>
      <c r="J386" s="97"/>
      <c r="K386" s="97"/>
    </row>
    <row r="387" ht="19" customHeight="1" spans="1:11">
      <c r="A387" s="274">
        <v>21305</v>
      </c>
      <c r="B387" s="266" t="s">
        <v>397</v>
      </c>
      <c r="C387" s="325">
        <f>SUM(C388:C394)</f>
        <v>2887.15</v>
      </c>
      <c r="D387" s="97"/>
      <c r="E387" s="97"/>
      <c r="F387" s="97"/>
      <c r="G387" s="97"/>
      <c r="H387" s="97"/>
      <c r="I387" s="97"/>
      <c r="J387" s="97"/>
      <c r="K387" s="97"/>
    </row>
    <row r="388" ht="19" customHeight="1" spans="1:11">
      <c r="A388" s="269">
        <v>2130501</v>
      </c>
      <c r="B388" s="326" t="s">
        <v>77</v>
      </c>
      <c r="C388" s="327"/>
      <c r="D388" s="97"/>
      <c r="E388" s="97"/>
      <c r="F388" s="97"/>
      <c r="G388" s="97"/>
      <c r="H388" s="97"/>
      <c r="I388" s="97"/>
      <c r="J388" s="97"/>
      <c r="K388" s="97"/>
    </row>
    <row r="389" ht="19" customHeight="1" spans="1:11">
      <c r="A389" s="269">
        <v>2130504</v>
      </c>
      <c r="B389" s="326" t="s">
        <v>398</v>
      </c>
      <c r="C389" s="327">
        <v>234</v>
      </c>
      <c r="D389" s="97"/>
      <c r="E389" s="97"/>
      <c r="F389" s="97"/>
      <c r="G389" s="97"/>
      <c r="H389" s="97"/>
      <c r="I389" s="97"/>
      <c r="J389" s="97"/>
      <c r="K389" s="97"/>
    </row>
    <row r="390" ht="19" customHeight="1" spans="1:11">
      <c r="A390" s="269">
        <v>2130505</v>
      </c>
      <c r="B390" s="326" t="s">
        <v>399</v>
      </c>
      <c r="C390" s="327">
        <v>1672.97</v>
      </c>
      <c r="D390" s="97"/>
      <c r="E390" s="97"/>
      <c r="F390" s="97"/>
      <c r="G390" s="97"/>
      <c r="H390" s="97"/>
      <c r="I390" s="97"/>
      <c r="J390" s="97"/>
      <c r="K390" s="97"/>
    </row>
    <row r="391" ht="19" customHeight="1" spans="1:11">
      <c r="A391" s="269">
        <v>2130506</v>
      </c>
      <c r="B391" s="326" t="s">
        <v>400</v>
      </c>
      <c r="C391" s="327">
        <v>0.5</v>
      </c>
      <c r="D391" s="97"/>
      <c r="E391" s="97"/>
      <c r="F391" s="97"/>
      <c r="G391" s="97"/>
      <c r="H391" s="97"/>
      <c r="I391" s="97"/>
      <c r="J391" s="97"/>
      <c r="K391" s="97"/>
    </row>
    <row r="392" ht="19" customHeight="1" spans="1:11">
      <c r="A392" s="269">
        <v>2130507</v>
      </c>
      <c r="B392" s="326" t="s">
        <v>401</v>
      </c>
      <c r="C392" s="327"/>
      <c r="D392" s="97"/>
      <c r="E392" s="97"/>
      <c r="F392" s="97"/>
      <c r="G392" s="97"/>
      <c r="H392" s="97"/>
      <c r="I392" s="97"/>
      <c r="J392" s="97"/>
      <c r="K392" s="97"/>
    </row>
    <row r="393" ht="19" customHeight="1" spans="1:11">
      <c r="A393" s="269">
        <v>2130550</v>
      </c>
      <c r="B393" s="326" t="s">
        <v>402</v>
      </c>
      <c r="C393" s="327"/>
      <c r="D393" s="97"/>
      <c r="E393" s="97"/>
      <c r="F393" s="97"/>
      <c r="G393" s="97"/>
      <c r="H393" s="97"/>
      <c r="I393" s="97"/>
      <c r="J393" s="97"/>
      <c r="K393" s="97"/>
    </row>
    <row r="394" ht="19" customHeight="1" spans="1:11">
      <c r="A394" s="269">
        <v>2130599</v>
      </c>
      <c r="B394" s="326" t="s">
        <v>403</v>
      </c>
      <c r="C394" s="327">
        <v>979.68</v>
      </c>
      <c r="D394" s="97"/>
      <c r="E394" s="97"/>
      <c r="F394" s="97"/>
      <c r="G394" s="97"/>
      <c r="H394" s="97"/>
      <c r="I394" s="97"/>
      <c r="J394" s="97"/>
      <c r="K394" s="97"/>
    </row>
    <row r="395" ht="19" customHeight="1" spans="1:11">
      <c r="A395" s="274">
        <v>21307</v>
      </c>
      <c r="B395" s="266" t="s">
        <v>404</v>
      </c>
      <c r="C395" s="325">
        <f>SUM(C396:C398)</f>
        <v>802.53</v>
      </c>
      <c r="D395" s="97"/>
      <c r="E395" s="97"/>
      <c r="F395" s="97"/>
      <c r="G395" s="97"/>
      <c r="H395" s="97"/>
      <c r="I395" s="97"/>
      <c r="J395" s="97"/>
      <c r="K395" s="97"/>
    </row>
    <row r="396" ht="19" customHeight="1" spans="1:11">
      <c r="A396" s="269">
        <v>2130701</v>
      </c>
      <c r="B396" s="326" t="s">
        <v>405</v>
      </c>
      <c r="C396" s="327">
        <v>552.97</v>
      </c>
      <c r="D396" s="97"/>
      <c r="E396" s="97"/>
      <c r="F396" s="97"/>
      <c r="G396" s="97"/>
      <c r="H396" s="97"/>
      <c r="I396" s="97"/>
      <c r="J396" s="97"/>
      <c r="K396" s="97"/>
    </row>
    <row r="397" ht="19" customHeight="1" spans="1:11">
      <c r="A397" s="269">
        <v>2130705</v>
      </c>
      <c r="B397" s="326" t="s">
        <v>406</v>
      </c>
      <c r="C397" s="327">
        <v>249.56</v>
      </c>
      <c r="D397" s="97"/>
      <c r="E397" s="97"/>
      <c r="F397" s="97"/>
      <c r="G397" s="97"/>
      <c r="H397" s="97"/>
      <c r="I397" s="97"/>
      <c r="J397" s="97"/>
      <c r="K397" s="97"/>
    </row>
    <row r="398" ht="19" customHeight="1" spans="1:11">
      <c r="A398" s="269">
        <v>2130799</v>
      </c>
      <c r="B398" s="326" t="s">
        <v>407</v>
      </c>
      <c r="C398" s="327"/>
      <c r="D398" s="97"/>
      <c r="E398" s="97"/>
      <c r="F398" s="97"/>
      <c r="G398" s="97"/>
      <c r="H398" s="97"/>
      <c r="I398" s="97"/>
      <c r="J398" s="97"/>
      <c r="K398" s="97"/>
    </row>
    <row r="399" ht="19" customHeight="1" spans="1:11">
      <c r="A399" s="274">
        <v>21308</v>
      </c>
      <c r="B399" s="266" t="s">
        <v>408</v>
      </c>
      <c r="C399" s="325">
        <f>SUM(C400:C402)</f>
        <v>0</v>
      </c>
      <c r="D399" s="97"/>
      <c r="E399" s="97"/>
      <c r="F399" s="97"/>
      <c r="G399" s="97"/>
      <c r="H399" s="97"/>
      <c r="I399" s="97"/>
      <c r="J399" s="97"/>
      <c r="K399" s="97"/>
    </row>
    <row r="400" ht="19" customHeight="1" spans="1:11">
      <c r="A400" s="269">
        <v>2130803</v>
      </c>
      <c r="B400" s="326" t="s">
        <v>409</v>
      </c>
      <c r="C400" s="327"/>
      <c r="D400" s="97"/>
      <c r="E400" s="97"/>
      <c r="F400" s="97"/>
      <c r="G400" s="97"/>
      <c r="H400" s="97"/>
      <c r="I400" s="97"/>
      <c r="J400" s="97"/>
      <c r="K400" s="97"/>
    </row>
    <row r="401" ht="19" customHeight="1" spans="1:11">
      <c r="A401" s="269">
        <v>2130804</v>
      </c>
      <c r="B401" s="326" t="s">
        <v>410</v>
      </c>
      <c r="C401" s="327"/>
      <c r="D401" s="97"/>
      <c r="E401" s="97"/>
      <c r="F401" s="97"/>
      <c r="G401" s="97"/>
      <c r="H401" s="97"/>
      <c r="I401" s="97"/>
      <c r="J401" s="97"/>
      <c r="K401" s="97"/>
    </row>
    <row r="402" ht="19" customHeight="1" spans="1:11">
      <c r="A402" s="269">
        <v>2130899</v>
      </c>
      <c r="B402" s="326" t="s">
        <v>411</v>
      </c>
      <c r="C402" s="327"/>
      <c r="D402" s="97"/>
      <c r="E402" s="97"/>
      <c r="F402" s="97"/>
      <c r="G402" s="97"/>
      <c r="H402" s="97"/>
      <c r="I402" s="97"/>
      <c r="J402" s="97"/>
      <c r="K402" s="97"/>
    </row>
    <row r="403" ht="19" customHeight="1" spans="1:11">
      <c r="A403" s="274">
        <v>21399</v>
      </c>
      <c r="B403" s="266" t="s">
        <v>412</v>
      </c>
      <c r="C403" s="325">
        <f>SUM(C404)</f>
        <v>0</v>
      </c>
      <c r="D403" s="97"/>
      <c r="E403" s="97"/>
      <c r="F403" s="97"/>
      <c r="G403" s="97"/>
      <c r="H403" s="97"/>
      <c r="I403" s="97"/>
      <c r="J403" s="97"/>
      <c r="K403" s="97"/>
    </row>
    <row r="404" ht="19" customHeight="1" spans="1:11">
      <c r="A404" s="269">
        <v>2139999</v>
      </c>
      <c r="B404" s="326" t="s">
        <v>413</v>
      </c>
      <c r="C404" s="327"/>
      <c r="D404" s="97"/>
      <c r="E404" s="97"/>
      <c r="F404" s="97"/>
      <c r="G404" s="97"/>
      <c r="H404" s="97"/>
      <c r="I404" s="97"/>
      <c r="J404" s="97"/>
      <c r="K404" s="97"/>
    </row>
    <row r="405" ht="19" customHeight="1" spans="1:11">
      <c r="A405" s="323">
        <v>214</v>
      </c>
      <c r="B405" s="323" t="s">
        <v>414</v>
      </c>
      <c r="C405" s="324">
        <f>SUM(C406,C418,C420,C423)</f>
        <v>134.7</v>
      </c>
      <c r="D405" s="97"/>
      <c r="E405" s="97"/>
      <c r="F405" s="97"/>
      <c r="G405" s="97"/>
      <c r="H405" s="97"/>
      <c r="I405" s="97"/>
      <c r="J405" s="97"/>
      <c r="K405" s="97"/>
    </row>
    <row r="406" ht="19" customHeight="1" spans="1:11">
      <c r="A406" s="274">
        <v>21401</v>
      </c>
      <c r="B406" s="266" t="s">
        <v>415</v>
      </c>
      <c r="C406" s="325">
        <f>SUM(C407:C417)</f>
        <v>134.7</v>
      </c>
      <c r="D406" s="97"/>
      <c r="E406" s="97"/>
      <c r="F406" s="97"/>
      <c r="G406" s="97"/>
      <c r="H406" s="97"/>
      <c r="I406" s="97"/>
      <c r="J406" s="97"/>
      <c r="K406" s="97"/>
    </row>
    <row r="407" ht="19" customHeight="1" spans="1:11">
      <c r="A407" s="269">
        <v>2140101</v>
      </c>
      <c r="B407" s="326" t="s">
        <v>77</v>
      </c>
      <c r="C407" s="327"/>
      <c r="D407" s="97"/>
      <c r="E407" s="97"/>
      <c r="F407" s="97"/>
      <c r="G407" s="97"/>
      <c r="H407" s="97"/>
      <c r="I407" s="97"/>
      <c r="J407" s="97"/>
      <c r="K407" s="97"/>
    </row>
    <row r="408" ht="19" customHeight="1" spans="1:11">
      <c r="A408" s="269">
        <v>2140104</v>
      </c>
      <c r="B408" s="326" t="s">
        <v>416</v>
      </c>
      <c r="C408" s="327"/>
      <c r="D408" s="97"/>
      <c r="E408" s="97"/>
      <c r="F408" s="97"/>
      <c r="G408" s="97"/>
      <c r="H408" s="97"/>
      <c r="I408" s="97"/>
      <c r="J408" s="97"/>
      <c r="K408" s="97"/>
    </row>
    <row r="409" ht="19" customHeight="1" spans="1:11">
      <c r="A409" s="269">
        <v>2140106</v>
      </c>
      <c r="B409" s="326" t="s">
        <v>417</v>
      </c>
      <c r="C409" s="327">
        <v>16.48</v>
      </c>
      <c r="D409" s="97"/>
      <c r="E409" s="97"/>
      <c r="F409" s="97"/>
      <c r="G409" s="97"/>
      <c r="H409" s="97"/>
      <c r="I409" s="97"/>
      <c r="J409" s="97"/>
      <c r="K409" s="97"/>
    </row>
    <row r="410" ht="19" customHeight="1" spans="1:11">
      <c r="A410" s="269">
        <v>2140110</v>
      </c>
      <c r="B410" s="326" t="s">
        <v>418</v>
      </c>
      <c r="C410" s="327"/>
      <c r="D410" s="97"/>
      <c r="E410" s="97"/>
      <c r="F410" s="97"/>
      <c r="G410" s="97"/>
      <c r="H410" s="97"/>
      <c r="I410" s="97"/>
      <c r="J410" s="97"/>
      <c r="K410" s="97"/>
    </row>
    <row r="411" ht="19" customHeight="1" spans="1:11">
      <c r="A411" s="269">
        <v>2140112</v>
      </c>
      <c r="B411" s="326" t="s">
        <v>419</v>
      </c>
      <c r="C411" s="327"/>
      <c r="D411" s="97"/>
      <c r="E411" s="97"/>
      <c r="F411" s="97"/>
      <c r="G411" s="97"/>
      <c r="H411" s="97"/>
      <c r="I411" s="97"/>
      <c r="J411" s="97"/>
      <c r="K411" s="97"/>
    </row>
    <row r="412" ht="19" customHeight="1" spans="1:11">
      <c r="A412" s="269">
        <v>2140123</v>
      </c>
      <c r="B412" s="326" t="s">
        <v>420</v>
      </c>
      <c r="C412" s="327"/>
      <c r="D412" s="97"/>
      <c r="E412" s="97"/>
      <c r="F412" s="97"/>
      <c r="G412" s="97"/>
      <c r="H412" s="97"/>
      <c r="I412" s="97"/>
      <c r="J412" s="97"/>
      <c r="K412" s="97"/>
    </row>
    <row r="413" ht="19" customHeight="1" spans="1:11">
      <c r="A413" s="269">
        <v>2140128</v>
      </c>
      <c r="B413" s="326" t="s">
        <v>421</v>
      </c>
      <c r="C413" s="327"/>
      <c r="D413" s="97"/>
      <c r="E413" s="97"/>
      <c r="F413" s="97"/>
      <c r="G413" s="97"/>
      <c r="H413" s="97"/>
      <c r="I413" s="97"/>
      <c r="J413" s="97"/>
      <c r="K413" s="97"/>
    </row>
    <row r="414" ht="19" customHeight="1" spans="1:11">
      <c r="A414" s="269">
        <v>2140131</v>
      </c>
      <c r="B414" s="326" t="s">
        <v>422</v>
      </c>
      <c r="C414" s="327"/>
      <c r="D414" s="97"/>
      <c r="E414" s="97"/>
      <c r="F414" s="97"/>
      <c r="G414" s="97"/>
      <c r="H414" s="97"/>
      <c r="I414" s="97"/>
      <c r="J414" s="97"/>
      <c r="K414" s="97"/>
    </row>
    <row r="415" ht="19" customHeight="1" spans="1:11">
      <c r="A415" s="269">
        <v>2140136</v>
      </c>
      <c r="B415" s="326" t="s">
        <v>423</v>
      </c>
      <c r="C415" s="327"/>
      <c r="D415" s="97"/>
      <c r="E415" s="97"/>
      <c r="F415" s="97"/>
      <c r="G415" s="97"/>
      <c r="H415" s="97"/>
      <c r="I415" s="97"/>
      <c r="J415" s="97"/>
      <c r="K415" s="97"/>
    </row>
    <row r="416" ht="19" customHeight="1" spans="1:11">
      <c r="A416" s="269">
        <v>2140139</v>
      </c>
      <c r="B416" s="326" t="s">
        <v>424</v>
      </c>
      <c r="C416" s="327"/>
      <c r="D416" s="97"/>
      <c r="E416" s="97"/>
      <c r="F416" s="97"/>
      <c r="G416" s="97"/>
      <c r="H416" s="97"/>
      <c r="I416" s="97"/>
      <c r="J416" s="97"/>
      <c r="K416" s="97"/>
    </row>
    <row r="417" ht="19" customHeight="1" spans="1:11">
      <c r="A417" s="269">
        <v>2140199</v>
      </c>
      <c r="B417" s="326" t="s">
        <v>425</v>
      </c>
      <c r="C417" s="327">
        <v>118.22</v>
      </c>
      <c r="D417" s="97"/>
      <c r="E417" s="97"/>
      <c r="F417" s="97"/>
      <c r="G417" s="97"/>
      <c r="H417" s="97"/>
      <c r="I417" s="97"/>
      <c r="J417" s="97"/>
      <c r="K417" s="97"/>
    </row>
    <row r="418" ht="19" customHeight="1" spans="1:11">
      <c r="A418" s="274">
        <v>21404</v>
      </c>
      <c r="B418" s="266" t="s">
        <v>426</v>
      </c>
      <c r="C418" s="325">
        <f>SUM(C419)</f>
        <v>0</v>
      </c>
      <c r="D418" s="97"/>
      <c r="E418" s="97"/>
      <c r="F418" s="97"/>
      <c r="G418" s="97"/>
      <c r="H418" s="97"/>
      <c r="I418" s="97"/>
      <c r="J418" s="97"/>
      <c r="K418" s="97"/>
    </row>
    <row r="419" ht="19" customHeight="1" spans="1:11">
      <c r="A419" s="269">
        <v>2140499</v>
      </c>
      <c r="B419" s="326" t="s">
        <v>427</v>
      </c>
      <c r="C419" s="327"/>
      <c r="D419" s="97"/>
      <c r="E419" s="97"/>
      <c r="F419" s="97"/>
      <c r="G419" s="97"/>
      <c r="H419" s="97"/>
      <c r="I419" s="97"/>
      <c r="J419" s="97"/>
      <c r="K419" s="97"/>
    </row>
    <row r="420" ht="19" customHeight="1" spans="1:11">
      <c r="A420" s="274">
        <v>21406</v>
      </c>
      <c r="B420" s="266" t="s">
        <v>428</v>
      </c>
      <c r="C420" s="325">
        <f>SUM(C421:C422)</f>
        <v>0</v>
      </c>
      <c r="D420" s="97"/>
      <c r="E420" s="97"/>
      <c r="F420" s="97"/>
      <c r="G420" s="97"/>
      <c r="H420" s="97"/>
      <c r="I420" s="97"/>
      <c r="J420" s="97"/>
      <c r="K420" s="97"/>
    </row>
    <row r="421" ht="19" customHeight="1" spans="1:11">
      <c r="A421" s="269">
        <v>2140601</v>
      </c>
      <c r="B421" s="326" t="s">
        <v>429</v>
      </c>
      <c r="C421" s="327"/>
      <c r="D421" s="97"/>
      <c r="E421" s="97"/>
      <c r="F421" s="97"/>
      <c r="G421" s="97"/>
      <c r="H421" s="97"/>
      <c r="I421" s="97"/>
      <c r="J421" s="97"/>
      <c r="K421" s="97"/>
    </row>
    <row r="422" ht="19" customHeight="1" spans="1:11">
      <c r="A422" s="269">
        <v>2140602</v>
      </c>
      <c r="B422" s="326" t="s">
        <v>430</v>
      </c>
      <c r="C422" s="327"/>
      <c r="D422" s="97"/>
      <c r="E422" s="97"/>
      <c r="F422" s="97"/>
      <c r="G422" s="97"/>
      <c r="H422" s="97"/>
      <c r="I422" s="97"/>
      <c r="J422" s="97"/>
      <c r="K422" s="97"/>
    </row>
    <row r="423" ht="19" customHeight="1" spans="1:11">
      <c r="A423" s="274">
        <v>21499</v>
      </c>
      <c r="B423" s="266" t="s">
        <v>431</v>
      </c>
      <c r="C423" s="325">
        <f>SUM(C424:C425)</f>
        <v>0</v>
      </c>
      <c r="D423" s="97"/>
      <c r="E423" s="97"/>
      <c r="F423" s="97"/>
      <c r="G423" s="97"/>
      <c r="H423" s="97"/>
      <c r="I423" s="97"/>
      <c r="J423" s="97"/>
      <c r="K423" s="97"/>
    </row>
    <row r="424" ht="19" customHeight="1" spans="1:11">
      <c r="A424" s="269">
        <v>2149901</v>
      </c>
      <c r="B424" s="326" t="s">
        <v>432</v>
      </c>
      <c r="C424" s="327"/>
      <c r="D424" s="97"/>
      <c r="E424" s="97"/>
      <c r="F424" s="97"/>
      <c r="G424" s="97"/>
      <c r="H424" s="97"/>
      <c r="I424" s="97"/>
      <c r="J424" s="97"/>
      <c r="K424" s="97"/>
    </row>
    <row r="425" ht="19" customHeight="1" spans="1:11">
      <c r="A425" s="269">
        <v>2149999</v>
      </c>
      <c r="B425" s="326" t="s">
        <v>433</v>
      </c>
      <c r="C425" s="327"/>
      <c r="D425" s="97"/>
      <c r="E425" s="97"/>
      <c r="F425" s="97"/>
      <c r="G425" s="97"/>
      <c r="H425" s="97"/>
      <c r="I425" s="97"/>
      <c r="J425" s="97"/>
      <c r="K425" s="97"/>
    </row>
    <row r="426" ht="19" customHeight="1" spans="1:11">
      <c r="A426" s="323">
        <v>215</v>
      </c>
      <c r="B426" s="323" t="s">
        <v>434</v>
      </c>
      <c r="C426" s="324">
        <f>SUM(C427,C429,C432)</f>
        <v>0</v>
      </c>
      <c r="D426" s="97"/>
      <c r="E426" s="97"/>
      <c r="F426" s="97"/>
      <c r="G426" s="97"/>
      <c r="H426" s="97"/>
      <c r="I426" s="97"/>
      <c r="J426" s="97"/>
      <c r="K426" s="97"/>
    </row>
    <row r="427" ht="19" customHeight="1" spans="1:11">
      <c r="A427" s="274">
        <v>21502</v>
      </c>
      <c r="B427" s="266" t="s">
        <v>435</v>
      </c>
      <c r="C427" s="325">
        <f>SUM(C428)</f>
        <v>0</v>
      </c>
      <c r="D427" s="97"/>
      <c r="E427" s="97"/>
      <c r="F427" s="97"/>
      <c r="G427" s="97"/>
      <c r="H427" s="97"/>
      <c r="I427" s="97"/>
      <c r="J427" s="97"/>
      <c r="K427" s="97"/>
    </row>
    <row r="428" ht="19" customHeight="1" spans="1:11">
      <c r="A428" s="269">
        <v>2150299</v>
      </c>
      <c r="B428" s="326" t="s">
        <v>436</v>
      </c>
      <c r="C428" s="327"/>
      <c r="D428" s="97"/>
      <c r="E428" s="97"/>
      <c r="F428" s="97"/>
      <c r="G428" s="97"/>
      <c r="H428" s="97"/>
      <c r="I428" s="97"/>
      <c r="J428" s="97"/>
      <c r="K428" s="97"/>
    </row>
    <row r="429" ht="19" customHeight="1" spans="1:11">
      <c r="A429" s="274">
        <v>21508</v>
      </c>
      <c r="B429" s="266" t="s">
        <v>437</v>
      </c>
      <c r="C429" s="325">
        <f>SUM(C430:C431)</f>
        <v>0</v>
      </c>
      <c r="D429" s="97"/>
      <c r="E429" s="97"/>
      <c r="F429" s="97"/>
      <c r="G429" s="97"/>
      <c r="H429" s="97"/>
      <c r="I429" s="97"/>
      <c r="J429" s="97"/>
      <c r="K429" s="97"/>
    </row>
    <row r="430" ht="19" customHeight="1" spans="1:11">
      <c r="A430" s="269">
        <v>2150805</v>
      </c>
      <c r="B430" s="326" t="s">
        <v>438</v>
      </c>
      <c r="C430" s="327"/>
      <c r="D430" s="97"/>
      <c r="E430" s="97"/>
      <c r="F430" s="97"/>
      <c r="G430" s="97"/>
      <c r="H430" s="97"/>
      <c r="I430" s="97"/>
      <c r="J430" s="97"/>
      <c r="K430" s="97"/>
    </row>
    <row r="431" ht="19" customHeight="1" spans="1:11">
      <c r="A431" s="269">
        <v>2150899</v>
      </c>
      <c r="B431" s="326" t="s">
        <v>439</v>
      </c>
      <c r="C431" s="327"/>
      <c r="D431" s="97"/>
      <c r="E431" s="97"/>
      <c r="F431" s="97"/>
      <c r="G431" s="97"/>
      <c r="H431" s="97"/>
      <c r="I431" s="97"/>
      <c r="J431" s="97"/>
      <c r="K431" s="97"/>
    </row>
    <row r="432" ht="19" customHeight="1" spans="1:11">
      <c r="A432" s="274">
        <v>21599</v>
      </c>
      <c r="B432" s="266" t="s">
        <v>440</v>
      </c>
      <c r="C432" s="325">
        <f>SUM(C433)</f>
        <v>0</v>
      </c>
      <c r="D432" s="97"/>
      <c r="E432" s="97"/>
      <c r="F432" s="97"/>
      <c r="G432" s="97"/>
      <c r="H432" s="97"/>
      <c r="I432" s="97"/>
      <c r="J432" s="97"/>
      <c r="K432" s="97"/>
    </row>
    <row r="433" ht="19" customHeight="1" spans="1:11">
      <c r="A433" s="269">
        <v>2159999</v>
      </c>
      <c r="B433" s="326" t="s">
        <v>441</v>
      </c>
      <c r="C433" s="327"/>
      <c r="D433" s="97"/>
      <c r="E433" s="97"/>
      <c r="F433" s="97"/>
      <c r="G433" s="97"/>
      <c r="H433" s="97"/>
      <c r="I433" s="97"/>
      <c r="J433" s="97"/>
      <c r="K433" s="97"/>
    </row>
    <row r="434" ht="19" customHeight="1" spans="1:11">
      <c r="A434" s="323">
        <v>216</v>
      </c>
      <c r="B434" s="323" t="s">
        <v>442</v>
      </c>
      <c r="C434" s="324">
        <f>SUM(C435,C439,C441)</f>
        <v>0</v>
      </c>
      <c r="D434" s="97"/>
      <c r="E434" s="97"/>
      <c r="F434" s="97"/>
      <c r="G434" s="97"/>
      <c r="H434" s="97"/>
      <c r="I434" s="97"/>
      <c r="J434" s="97"/>
      <c r="K434" s="97"/>
    </row>
    <row r="435" ht="19" customHeight="1" spans="1:11">
      <c r="A435" s="274">
        <v>21602</v>
      </c>
      <c r="B435" s="266" t="s">
        <v>443</v>
      </c>
      <c r="C435" s="325">
        <f>SUM(C436:C438)</f>
        <v>0</v>
      </c>
      <c r="D435" s="97"/>
      <c r="E435" s="97"/>
      <c r="F435" s="97"/>
      <c r="G435" s="97"/>
      <c r="H435" s="97"/>
      <c r="I435" s="97"/>
      <c r="J435" s="97"/>
      <c r="K435" s="97"/>
    </row>
    <row r="436" ht="19" customHeight="1" spans="1:11">
      <c r="A436" s="269">
        <v>2160201</v>
      </c>
      <c r="B436" s="326" t="s">
        <v>77</v>
      </c>
      <c r="C436" s="327"/>
      <c r="D436" s="97"/>
      <c r="E436" s="97"/>
      <c r="F436" s="97"/>
      <c r="G436" s="97"/>
      <c r="H436" s="97"/>
      <c r="I436" s="97"/>
      <c r="J436" s="97"/>
      <c r="K436" s="97"/>
    </row>
    <row r="437" ht="19" customHeight="1" spans="1:11">
      <c r="A437" s="269">
        <v>2160219</v>
      </c>
      <c r="B437" s="326" t="s">
        <v>444</v>
      </c>
      <c r="C437" s="327"/>
      <c r="D437" s="97"/>
      <c r="E437" s="97"/>
      <c r="F437" s="97"/>
      <c r="G437" s="97"/>
      <c r="H437" s="97"/>
      <c r="I437" s="97"/>
      <c r="J437" s="97"/>
      <c r="K437" s="97"/>
    </row>
    <row r="438" ht="19" customHeight="1" spans="1:11">
      <c r="A438" s="269">
        <v>2160299</v>
      </c>
      <c r="B438" s="326" t="s">
        <v>445</v>
      </c>
      <c r="C438" s="327"/>
      <c r="D438" s="97"/>
      <c r="E438" s="97"/>
      <c r="F438" s="97"/>
      <c r="G438" s="97"/>
      <c r="H438" s="97"/>
      <c r="I438" s="97"/>
      <c r="J438" s="97"/>
      <c r="K438" s="97"/>
    </row>
    <row r="439" ht="19" customHeight="1" spans="1:11">
      <c r="A439" s="274">
        <v>21606</v>
      </c>
      <c r="B439" s="266" t="s">
        <v>446</v>
      </c>
      <c r="C439" s="325">
        <f>SUM(C440)</f>
        <v>0</v>
      </c>
      <c r="D439" s="97"/>
      <c r="E439" s="97"/>
      <c r="F439" s="97"/>
      <c r="G439" s="97"/>
      <c r="H439" s="97"/>
      <c r="I439" s="97"/>
      <c r="J439" s="97"/>
      <c r="K439" s="97"/>
    </row>
    <row r="440" ht="19" customHeight="1" spans="1:11">
      <c r="A440" s="269">
        <v>2160699</v>
      </c>
      <c r="B440" s="326" t="s">
        <v>447</v>
      </c>
      <c r="C440" s="327"/>
      <c r="D440" s="97"/>
      <c r="E440" s="97"/>
      <c r="F440" s="97"/>
      <c r="G440" s="97"/>
      <c r="H440" s="97"/>
      <c r="I440" s="97"/>
      <c r="J440" s="97"/>
      <c r="K440" s="97"/>
    </row>
    <row r="441" ht="19" customHeight="1" spans="1:11">
      <c r="A441" s="274">
        <v>21699</v>
      </c>
      <c r="B441" s="266" t="s">
        <v>448</v>
      </c>
      <c r="C441" s="325">
        <f>SUM(C442)</f>
        <v>0</v>
      </c>
      <c r="D441" s="97"/>
      <c r="E441" s="97"/>
      <c r="F441" s="97"/>
      <c r="G441" s="97"/>
      <c r="H441" s="97"/>
      <c r="I441" s="97"/>
      <c r="J441" s="97"/>
      <c r="K441" s="97"/>
    </row>
    <row r="442" ht="19" customHeight="1" spans="1:11">
      <c r="A442" s="269">
        <v>2169999</v>
      </c>
      <c r="B442" s="326" t="s">
        <v>449</v>
      </c>
      <c r="C442" s="327"/>
      <c r="D442" s="97"/>
      <c r="E442" s="97"/>
      <c r="F442" s="97"/>
      <c r="G442" s="97"/>
      <c r="H442" s="97"/>
      <c r="I442" s="97"/>
      <c r="J442" s="97"/>
      <c r="K442" s="97"/>
    </row>
    <row r="443" ht="19" customHeight="1" spans="1:11">
      <c r="A443" s="323">
        <v>217</v>
      </c>
      <c r="B443" s="323" t="s">
        <v>450</v>
      </c>
      <c r="C443" s="324">
        <f>SUM(C444,C446)</f>
        <v>0</v>
      </c>
      <c r="D443" s="97"/>
      <c r="E443" s="97"/>
      <c r="F443" s="97"/>
      <c r="G443" s="97"/>
      <c r="H443" s="97"/>
      <c r="I443" s="97"/>
      <c r="J443" s="97"/>
      <c r="K443" s="97"/>
    </row>
    <row r="444" ht="19" customHeight="1" spans="1:11">
      <c r="A444" s="274">
        <v>21703</v>
      </c>
      <c r="B444" s="266" t="s">
        <v>451</v>
      </c>
      <c r="C444" s="325">
        <f>SUM(C445)</f>
        <v>0</v>
      </c>
      <c r="D444" s="97"/>
      <c r="E444" s="97"/>
      <c r="F444" s="97"/>
      <c r="G444" s="97"/>
      <c r="H444" s="97"/>
      <c r="I444" s="97"/>
      <c r="J444" s="97"/>
      <c r="K444" s="97"/>
    </row>
    <row r="445" ht="19" customHeight="1" spans="1:11">
      <c r="A445" s="269">
        <v>2170302</v>
      </c>
      <c r="B445" s="326" t="s">
        <v>452</v>
      </c>
      <c r="C445" s="327"/>
      <c r="D445" s="97"/>
      <c r="E445" s="97"/>
      <c r="F445" s="97"/>
      <c r="G445" s="97"/>
      <c r="H445" s="97"/>
      <c r="I445" s="97"/>
      <c r="J445" s="97"/>
      <c r="K445" s="97"/>
    </row>
    <row r="446" ht="19" customHeight="1" spans="1:11">
      <c r="A446" s="274">
        <v>21799</v>
      </c>
      <c r="B446" s="266" t="s">
        <v>453</v>
      </c>
      <c r="C446" s="325">
        <f>SUM(C447:C448)</f>
        <v>0</v>
      </c>
      <c r="D446" s="97"/>
      <c r="E446" s="97"/>
      <c r="F446" s="97"/>
      <c r="G446" s="97"/>
      <c r="H446" s="97"/>
      <c r="I446" s="97"/>
      <c r="J446" s="97"/>
      <c r="K446" s="97"/>
    </row>
    <row r="447" ht="19" customHeight="1" spans="1:11">
      <c r="A447" s="269">
        <v>2179901</v>
      </c>
      <c r="B447" s="326" t="s">
        <v>454</v>
      </c>
      <c r="C447" s="327"/>
      <c r="D447" s="97"/>
      <c r="E447" s="97"/>
      <c r="F447" s="97"/>
      <c r="G447" s="97"/>
      <c r="H447" s="97"/>
      <c r="I447" s="97"/>
      <c r="J447" s="97"/>
      <c r="K447" s="97"/>
    </row>
    <row r="448" ht="19" customHeight="1" spans="1:11">
      <c r="A448" s="269">
        <v>2179902</v>
      </c>
      <c r="B448" s="326" t="s">
        <v>455</v>
      </c>
      <c r="C448" s="327"/>
      <c r="D448" s="97"/>
      <c r="E448" s="97"/>
      <c r="F448" s="97"/>
      <c r="G448" s="97"/>
      <c r="H448" s="97"/>
      <c r="I448" s="97"/>
      <c r="J448" s="97"/>
      <c r="K448" s="97"/>
    </row>
    <row r="449" ht="19" customHeight="1" spans="1:11">
      <c r="A449" s="323">
        <v>220</v>
      </c>
      <c r="B449" s="323" t="s">
        <v>456</v>
      </c>
      <c r="C449" s="324">
        <f>SUM(C450,C459,C462)</f>
        <v>0</v>
      </c>
      <c r="D449" s="97"/>
      <c r="E449" s="97"/>
      <c r="F449" s="97"/>
      <c r="G449" s="97"/>
      <c r="H449" s="97"/>
      <c r="I449" s="97"/>
      <c r="J449" s="97"/>
      <c r="K449" s="97"/>
    </row>
    <row r="450" ht="19" customHeight="1" spans="1:11">
      <c r="A450" s="274">
        <v>22001</v>
      </c>
      <c r="B450" s="266" t="s">
        <v>457</v>
      </c>
      <c r="C450" s="325">
        <f>SUM(C451:C458)</f>
        <v>0</v>
      </c>
      <c r="D450" s="97"/>
      <c r="E450" s="97"/>
      <c r="F450" s="97"/>
      <c r="G450" s="97"/>
      <c r="H450" s="97"/>
      <c r="I450" s="97"/>
      <c r="J450" s="97"/>
      <c r="K450" s="97"/>
    </row>
    <row r="451" ht="19" customHeight="1" spans="1:11">
      <c r="A451" s="269">
        <v>2200101</v>
      </c>
      <c r="B451" s="326" t="s">
        <v>77</v>
      </c>
      <c r="C451" s="327"/>
      <c r="D451" s="97"/>
      <c r="E451" s="97"/>
      <c r="F451" s="97"/>
      <c r="G451" s="97"/>
      <c r="H451" s="97"/>
      <c r="I451" s="97"/>
      <c r="J451" s="97"/>
      <c r="K451" s="97"/>
    </row>
    <row r="452" ht="19" customHeight="1" spans="1:11">
      <c r="A452" s="269">
        <v>2200104</v>
      </c>
      <c r="B452" s="326" t="s">
        <v>458</v>
      </c>
      <c r="C452" s="327"/>
      <c r="D452" s="97"/>
      <c r="E452" s="97"/>
      <c r="F452" s="97"/>
      <c r="G452" s="97"/>
      <c r="H452" s="97"/>
      <c r="I452" s="97"/>
      <c r="J452" s="97"/>
      <c r="K452" s="97"/>
    </row>
    <row r="453" ht="19" customHeight="1" spans="1:11">
      <c r="A453" s="269">
        <v>2200106</v>
      </c>
      <c r="B453" s="326" t="s">
        <v>459</v>
      </c>
      <c r="C453" s="327"/>
      <c r="D453" s="97"/>
      <c r="E453" s="97"/>
      <c r="F453" s="97"/>
      <c r="G453" s="97"/>
      <c r="H453" s="97"/>
      <c r="I453" s="97"/>
      <c r="J453" s="97"/>
      <c r="K453" s="97"/>
    </row>
    <row r="454" ht="19" customHeight="1" spans="1:11">
      <c r="A454" s="269">
        <v>2200109</v>
      </c>
      <c r="B454" s="326" t="s">
        <v>460</v>
      </c>
      <c r="C454" s="327"/>
      <c r="D454" s="97"/>
      <c r="E454" s="97"/>
      <c r="F454" s="97"/>
      <c r="G454" s="97"/>
      <c r="H454" s="97"/>
      <c r="I454" s="97"/>
      <c r="J454" s="97"/>
      <c r="K454" s="97"/>
    </row>
    <row r="455" ht="19" customHeight="1" spans="1:11">
      <c r="A455" s="269">
        <v>2200112</v>
      </c>
      <c r="B455" s="326" t="s">
        <v>461</v>
      </c>
      <c r="C455" s="327"/>
      <c r="D455" s="97"/>
      <c r="E455" s="97"/>
      <c r="F455" s="97"/>
      <c r="G455" s="97"/>
      <c r="H455" s="97"/>
      <c r="I455" s="97"/>
      <c r="J455" s="97"/>
      <c r="K455" s="97"/>
    </row>
    <row r="456" ht="19" customHeight="1" spans="1:11">
      <c r="A456" s="269">
        <v>2200114</v>
      </c>
      <c r="B456" s="326" t="s">
        <v>462</v>
      </c>
      <c r="C456" s="327"/>
      <c r="D456" s="97"/>
      <c r="E456" s="97"/>
      <c r="F456" s="97"/>
      <c r="G456" s="97"/>
      <c r="H456" s="97"/>
      <c r="I456" s="97"/>
      <c r="J456" s="97"/>
      <c r="K456" s="97"/>
    </row>
    <row r="457" ht="19" customHeight="1" spans="1:11">
      <c r="A457" s="269">
        <v>2200150</v>
      </c>
      <c r="B457" s="326" t="s">
        <v>81</v>
      </c>
      <c r="C457" s="327"/>
      <c r="D457" s="97"/>
      <c r="E457" s="97"/>
      <c r="F457" s="97"/>
      <c r="G457" s="97"/>
      <c r="H457" s="97"/>
      <c r="I457" s="97"/>
      <c r="J457" s="97"/>
      <c r="K457" s="97"/>
    </row>
    <row r="458" ht="19" customHeight="1" spans="1:11">
      <c r="A458" s="269">
        <v>2200199</v>
      </c>
      <c r="B458" s="326" t="s">
        <v>463</v>
      </c>
      <c r="C458" s="327"/>
      <c r="D458" s="97"/>
      <c r="E458" s="97"/>
      <c r="F458" s="97"/>
      <c r="G458" s="97"/>
      <c r="H458" s="97"/>
      <c r="I458" s="97"/>
      <c r="J458" s="97"/>
      <c r="K458" s="97"/>
    </row>
    <row r="459" ht="19" customHeight="1" spans="1:11">
      <c r="A459" s="274">
        <v>22005</v>
      </c>
      <c r="B459" s="266" t="s">
        <v>464</v>
      </c>
      <c r="C459" s="325">
        <f>SUM(C460:C461)</f>
        <v>0</v>
      </c>
      <c r="D459" s="97"/>
      <c r="E459" s="97"/>
      <c r="F459" s="97"/>
      <c r="G459" s="97"/>
      <c r="H459" s="97"/>
      <c r="I459" s="97"/>
      <c r="J459" s="97"/>
      <c r="K459" s="97"/>
    </row>
    <row r="460" ht="19" customHeight="1" spans="1:11">
      <c r="A460" s="269">
        <v>2200501</v>
      </c>
      <c r="B460" s="326" t="s">
        <v>77</v>
      </c>
      <c r="C460" s="327"/>
      <c r="D460" s="97"/>
      <c r="E460" s="97"/>
      <c r="F460" s="97"/>
      <c r="G460" s="97"/>
      <c r="H460" s="97"/>
      <c r="I460" s="97"/>
      <c r="J460" s="97"/>
      <c r="K460" s="97"/>
    </row>
    <row r="461" ht="19" customHeight="1" spans="1:11">
      <c r="A461" s="269">
        <v>2200509</v>
      </c>
      <c r="B461" s="326" t="s">
        <v>465</v>
      </c>
      <c r="C461" s="327"/>
      <c r="D461" s="97"/>
      <c r="E461" s="97"/>
      <c r="F461" s="97"/>
      <c r="G461" s="97"/>
      <c r="H461" s="97"/>
      <c r="I461" s="97"/>
      <c r="J461" s="97"/>
      <c r="K461" s="97"/>
    </row>
    <row r="462" ht="19" customHeight="1" spans="1:11">
      <c r="A462" s="274">
        <v>22099</v>
      </c>
      <c r="B462" s="266" t="s">
        <v>466</v>
      </c>
      <c r="C462" s="325">
        <f>SUM(C463)</f>
        <v>0</v>
      </c>
      <c r="D462" s="97"/>
      <c r="E462" s="97"/>
      <c r="F462" s="97"/>
      <c r="G462" s="97"/>
      <c r="H462" s="97"/>
      <c r="I462" s="97"/>
      <c r="J462" s="97"/>
      <c r="K462" s="97"/>
    </row>
    <row r="463" ht="19" customHeight="1" spans="1:11">
      <c r="A463" s="269">
        <v>2209901</v>
      </c>
      <c r="B463" s="326" t="s">
        <v>467</v>
      </c>
      <c r="C463" s="327"/>
      <c r="D463" s="97"/>
      <c r="E463" s="97"/>
      <c r="F463" s="97"/>
      <c r="G463" s="97"/>
      <c r="H463" s="97"/>
      <c r="I463" s="97"/>
      <c r="J463" s="97"/>
      <c r="K463" s="97"/>
    </row>
    <row r="464" ht="19" customHeight="1" spans="1:11">
      <c r="A464" s="323">
        <v>221</v>
      </c>
      <c r="B464" s="323" t="s">
        <v>468</v>
      </c>
      <c r="C464" s="324">
        <f>SUM(C465,C471)</f>
        <v>181.71</v>
      </c>
      <c r="D464" s="97"/>
      <c r="E464" s="97"/>
      <c r="F464" s="97"/>
      <c r="G464" s="97"/>
      <c r="H464" s="97"/>
      <c r="I464" s="97"/>
      <c r="J464" s="97"/>
      <c r="K464" s="97"/>
    </row>
    <row r="465" ht="19" customHeight="1" spans="1:11">
      <c r="A465" s="274">
        <v>22101</v>
      </c>
      <c r="B465" s="266" t="s">
        <v>469</v>
      </c>
      <c r="C465" s="325">
        <f>SUM(C466:C470)</f>
        <v>100</v>
      </c>
      <c r="D465" s="97"/>
      <c r="E465" s="97"/>
      <c r="F465" s="97"/>
      <c r="G465" s="97"/>
      <c r="H465" s="97"/>
      <c r="I465" s="97"/>
      <c r="J465" s="97"/>
      <c r="K465" s="97"/>
    </row>
    <row r="466" ht="19" customHeight="1" spans="1:11">
      <c r="A466" s="269">
        <v>2210101</v>
      </c>
      <c r="B466" s="326" t="s">
        <v>470</v>
      </c>
      <c r="C466" s="327"/>
      <c r="D466" s="97"/>
      <c r="E466" s="97"/>
      <c r="F466" s="97"/>
      <c r="G466" s="97"/>
      <c r="H466" s="97"/>
      <c r="I466" s="97"/>
      <c r="J466" s="97"/>
      <c r="K466" s="97"/>
    </row>
    <row r="467" ht="19" customHeight="1" spans="1:11">
      <c r="A467" s="269">
        <v>2210103</v>
      </c>
      <c r="B467" s="326" t="s">
        <v>471</v>
      </c>
      <c r="C467" s="327"/>
      <c r="D467" s="97"/>
      <c r="E467" s="97"/>
      <c r="F467" s="97"/>
      <c r="G467" s="97"/>
      <c r="H467" s="97"/>
      <c r="I467" s="97"/>
      <c r="J467" s="97"/>
      <c r="K467" s="97"/>
    </row>
    <row r="468" ht="19" customHeight="1" spans="1:11">
      <c r="A468" s="269">
        <v>2210105</v>
      </c>
      <c r="B468" s="326" t="s">
        <v>472</v>
      </c>
      <c r="C468" s="327">
        <v>100</v>
      </c>
      <c r="D468" s="97"/>
      <c r="E468" s="97"/>
      <c r="F468" s="97"/>
      <c r="G468" s="97"/>
      <c r="H468" s="97"/>
      <c r="I468" s="97"/>
      <c r="J468" s="97"/>
      <c r="K468" s="97"/>
    </row>
    <row r="469" ht="19" customHeight="1" spans="1:11">
      <c r="A469" s="269">
        <v>2210107</v>
      </c>
      <c r="B469" s="326" t="s">
        <v>473</v>
      </c>
      <c r="C469" s="327"/>
      <c r="D469" s="97"/>
      <c r="E469" s="97"/>
      <c r="F469" s="97"/>
      <c r="G469" s="97"/>
      <c r="H469" s="97"/>
      <c r="I469" s="97"/>
      <c r="J469" s="97"/>
      <c r="K469" s="97"/>
    </row>
    <row r="470" ht="19" customHeight="1" spans="1:11">
      <c r="A470" s="269">
        <v>2210199</v>
      </c>
      <c r="B470" s="326" t="s">
        <v>474</v>
      </c>
      <c r="C470" s="327"/>
      <c r="D470" s="97"/>
      <c r="E470" s="97"/>
      <c r="F470" s="97"/>
      <c r="G470" s="97"/>
      <c r="H470" s="97"/>
      <c r="I470" s="97"/>
      <c r="J470" s="97"/>
      <c r="K470" s="97"/>
    </row>
    <row r="471" ht="19" customHeight="1" spans="1:11">
      <c r="A471" s="274">
        <v>22102</v>
      </c>
      <c r="B471" s="266" t="s">
        <v>475</v>
      </c>
      <c r="C471" s="325">
        <f>SUM(C472)</f>
        <v>81.71</v>
      </c>
      <c r="D471" s="97"/>
      <c r="E471" s="97"/>
      <c r="F471" s="97"/>
      <c r="G471" s="97"/>
      <c r="H471" s="97"/>
      <c r="I471" s="97"/>
      <c r="J471" s="97"/>
      <c r="K471" s="97"/>
    </row>
    <row r="472" ht="19" customHeight="1" spans="1:11">
      <c r="A472" s="269">
        <v>2210201</v>
      </c>
      <c r="B472" s="326" t="s">
        <v>476</v>
      </c>
      <c r="C472" s="327">
        <v>81.71</v>
      </c>
      <c r="D472" s="97"/>
      <c r="E472" s="97"/>
      <c r="F472" s="97"/>
      <c r="G472" s="97"/>
      <c r="H472" s="97"/>
      <c r="I472" s="97"/>
      <c r="J472" s="97"/>
      <c r="K472" s="97"/>
    </row>
    <row r="473" ht="19" customHeight="1" spans="1:11">
      <c r="A473" s="323">
        <v>222</v>
      </c>
      <c r="B473" s="323" t="s">
        <v>477</v>
      </c>
      <c r="C473" s="324">
        <f>SUM(C474,C476)</f>
        <v>0</v>
      </c>
      <c r="D473" s="97"/>
      <c r="E473" s="97"/>
      <c r="F473" s="97"/>
      <c r="G473" s="97"/>
      <c r="H473" s="97"/>
      <c r="I473" s="97"/>
      <c r="J473" s="97"/>
      <c r="K473" s="97"/>
    </row>
    <row r="474" ht="19" customHeight="1" spans="1:11">
      <c r="A474" s="274">
        <v>22204</v>
      </c>
      <c r="B474" s="266" t="s">
        <v>478</v>
      </c>
      <c r="C474" s="325">
        <f>SUM(C475)</f>
        <v>0</v>
      </c>
      <c r="D474" s="97"/>
      <c r="E474" s="97"/>
      <c r="F474" s="97"/>
      <c r="G474" s="97"/>
      <c r="H474" s="97"/>
      <c r="I474" s="97"/>
      <c r="J474" s="97"/>
      <c r="K474" s="97"/>
    </row>
    <row r="475" ht="19" customHeight="1" spans="1:11">
      <c r="A475" s="269">
        <v>2220401</v>
      </c>
      <c r="B475" s="326" t="s">
        <v>479</v>
      </c>
      <c r="C475" s="327"/>
      <c r="D475" s="97"/>
      <c r="E475" s="97"/>
      <c r="F475" s="97"/>
      <c r="G475" s="97"/>
      <c r="H475" s="97"/>
      <c r="I475" s="97"/>
      <c r="J475" s="97"/>
      <c r="K475" s="97"/>
    </row>
    <row r="476" ht="19" customHeight="1" spans="1:11">
      <c r="A476" s="274">
        <v>22205</v>
      </c>
      <c r="B476" s="266" t="s">
        <v>480</v>
      </c>
      <c r="C476" s="325">
        <f>SUM(C477)</f>
        <v>0</v>
      </c>
      <c r="D476" s="97"/>
      <c r="E476" s="97"/>
      <c r="F476" s="97"/>
      <c r="G476" s="97"/>
      <c r="H476" s="97"/>
      <c r="I476" s="97"/>
      <c r="J476" s="97"/>
      <c r="K476" s="97"/>
    </row>
    <row r="477" ht="19" customHeight="1" spans="1:11">
      <c r="A477" s="269">
        <v>2220599</v>
      </c>
      <c r="B477" s="326" t="s">
        <v>481</v>
      </c>
      <c r="C477" s="327"/>
      <c r="D477" s="97"/>
      <c r="E477" s="97"/>
      <c r="F477" s="97"/>
      <c r="G477" s="97"/>
      <c r="H477" s="97"/>
      <c r="I477" s="97"/>
      <c r="J477" s="97"/>
      <c r="K477" s="97"/>
    </row>
    <row r="478" ht="19" customHeight="1" spans="1:11">
      <c r="A478" s="323">
        <v>224</v>
      </c>
      <c r="B478" s="323" t="s">
        <v>482</v>
      </c>
      <c r="C478" s="324">
        <f>SUM(C479,C485,C487,C490,C493)</f>
        <v>2257.99</v>
      </c>
      <c r="D478" s="97"/>
      <c r="E478" s="97"/>
      <c r="F478" s="97"/>
      <c r="G478" s="97"/>
      <c r="H478" s="97"/>
      <c r="I478" s="97"/>
      <c r="J478" s="97"/>
      <c r="K478" s="97"/>
    </row>
    <row r="479" ht="19" customHeight="1" spans="1:11">
      <c r="A479" s="274">
        <v>22401</v>
      </c>
      <c r="B479" s="266" t="s">
        <v>483</v>
      </c>
      <c r="C479" s="325">
        <f>SUM(C480:C484)</f>
        <v>10.33</v>
      </c>
      <c r="D479" s="97"/>
      <c r="E479" s="97"/>
      <c r="F479" s="97"/>
      <c r="G479" s="97"/>
      <c r="H479" s="97"/>
      <c r="I479" s="97"/>
      <c r="J479" s="97"/>
      <c r="K479" s="97"/>
    </row>
    <row r="480" ht="19" customHeight="1" spans="1:11">
      <c r="A480" s="269">
        <v>2240101</v>
      </c>
      <c r="B480" s="326" t="s">
        <v>77</v>
      </c>
      <c r="C480" s="327"/>
      <c r="D480" s="97"/>
      <c r="E480" s="97"/>
      <c r="F480" s="97"/>
      <c r="G480" s="97"/>
      <c r="H480" s="97"/>
      <c r="I480" s="97"/>
      <c r="J480" s="97"/>
      <c r="K480" s="97"/>
    </row>
    <row r="481" ht="19" customHeight="1" spans="1:11">
      <c r="A481" s="269">
        <v>2240106</v>
      </c>
      <c r="B481" s="326" t="s">
        <v>484</v>
      </c>
      <c r="C481" s="327">
        <v>10.33</v>
      </c>
      <c r="D481" s="97"/>
      <c r="E481" s="97"/>
      <c r="F481" s="97"/>
      <c r="G481" s="97"/>
      <c r="H481" s="97"/>
      <c r="I481" s="97"/>
      <c r="J481" s="97"/>
      <c r="K481" s="97"/>
    </row>
    <row r="482" ht="19" customHeight="1" spans="1:11">
      <c r="A482" s="269">
        <v>2240109</v>
      </c>
      <c r="B482" s="326" t="s">
        <v>485</v>
      </c>
      <c r="C482" s="327"/>
      <c r="D482" s="97"/>
      <c r="E482" s="97"/>
      <c r="F482" s="97"/>
      <c r="G482" s="97"/>
      <c r="H482" s="97"/>
      <c r="I482" s="97"/>
      <c r="J482" s="97"/>
      <c r="K482" s="97"/>
    </row>
    <row r="483" ht="19" customHeight="1" spans="1:11">
      <c r="A483" s="269">
        <v>2240150</v>
      </c>
      <c r="B483" s="326" t="s">
        <v>81</v>
      </c>
      <c r="C483" s="327"/>
      <c r="D483" s="97"/>
      <c r="E483" s="97"/>
      <c r="F483" s="97"/>
      <c r="G483" s="97"/>
      <c r="H483" s="97"/>
      <c r="I483" s="97"/>
      <c r="J483" s="97"/>
      <c r="K483" s="97"/>
    </row>
    <row r="484" ht="19" customHeight="1" spans="1:11">
      <c r="A484" s="269">
        <v>2240199</v>
      </c>
      <c r="B484" s="326" t="s">
        <v>486</v>
      </c>
      <c r="C484" s="327"/>
      <c r="D484" s="97"/>
      <c r="E484" s="97"/>
      <c r="F484" s="97"/>
      <c r="G484" s="97"/>
      <c r="H484" s="97"/>
      <c r="I484" s="97"/>
      <c r="J484" s="97"/>
      <c r="K484" s="97"/>
    </row>
    <row r="485" ht="19" customHeight="1" spans="1:11">
      <c r="A485" s="274">
        <v>22402</v>
      </c>
      <c r="B485" s="266" t="s">
        <v>487</v>
      </c>
      <c r="C485" s="325">
        <f>SUM(C486)</f>
        <v>0</v>
      </c>
      <c r="D485" s="97"/>
      <c r="E485" s="97"/>
      <c r="F485" s="97"/>
      <c r="G485" s="97"/>
      <c r="H485" s="97"/>
      <c r="I485" s="97"/>
      <c r="J485" s="97"/>
      <c r="K485" s="97"/>
    </row>
    <row r="486" ht="19" customHeight="1" spans="1:11">
      <c r="A486" s="269">
        <v>2240299</v>
      </c>
      <c r="B486" s="326" t="s">
        <v>488</v>
      </c>
      <c r="C486" s="327"/>
      <c r="D486" s="97"/>
      <c r="E486" s="97"/>
      <c r="F486" s="97"/>
      <c r="G486" s="97"/>
      <c r="H486" s="97"/>
      <c r="I486" s="97"/>
      <c r="J486" s="97"/>
      <c r="K486" s="97"/>
    </row>
    <row r="487" ht="19" customHeight="1" spans="1:11">
      <c r="A487" s="274">
        <v>22405</v>
      </c>
      <c r="B487" s="266" t="s">
        <v>489</v>
      </c>
      <c r="C487" s="325">
        <f>SUM(C488:C489)</f>
        <v>0</v>
      </c>
      <c r="D487" s="97"/>
      <c r="E487" s="97"/>
      <c r="F487" s="97"/>
      <c r="G487" s="97"/>
      <c r="H487" s="97"/>
      <c r="I487" s="97"/>
      <c r="J487" s="97"/>
      <c r="K487" s="97"/>
    </row>
    <row r="488" ht="19" customHeight="1" spans="1:11">
      <c r="A488" s="269">
        <v>2240550</v>
      </c>
      <c r="B488" s="326" t="s">
        <v>490</v>
      </c>
      <c r="C488" s="327"/>
      <c r="D488" s="97"/>
      <c r="E488" s="97"/>
      <c r="F488" s="97"/>
      <c r="G488" s="97"/>
      <c r="H488" s="97"/>
      <c r="I488" s="97"/>
      <c r="J488" s="97"/>
      <c r="K488" s="97"/>
    </row>
    <row r="489" ht="19" customHeight="1" spans="1:11">
      <c r="A489" s="269">
        <v>2240599</v>
      </c>
      <c r="B489" s="326" t="s">
        <v>491</v>
      </c>
      <c r="C489" s="327"/>
      <c r="D489" s="97"/>
      <c r="E489" s="97"/>
      <c r="F489" s="97"/>
      <c r="G489" s="97"/>
      <c r="H489" s="97"/>
      <c r="I489" s="97"/>
      <c r="J489" s="97"/>
      <c r="K489" s="97"/>
    </row>
    <row r="490" ht="19" customHeight="1" spans="1:11">
      <c r="A490" s="274">
        <v>22406</v>
      </c>
      <c r="B490" s="266" t="s">
        <v>492</v>
      </c>
      <c r="C490" s="325">
        <f>SUM(C491:C492)</f>
        <v>2240</v>
      </c>
      <c r="D490" s="97"/>
      <c r="E490" s="97"/>
      <c r="F490" s="97"/>
      <c r="G490" s="97"/>
      <c r="H490" s="97"/>
      <c r="I490" s="97"/>
      <c r="J490" s="97"/>
      <c r="K490" s="97"/>
    </row>
    <row r="491" ht="19" customHeight="1" spans="1:11">
      <c r="A491" s="269">
        <v>2240601</v>
      </c>
      <c r="B491" s="326" t="s">
        <v>493</v>
      </c>
      <c r="C491" s="327">
        <v>2240</v>
      </c>
      <c r="D491" s="97"/>
      <c r="E491" s="97"/>
      <c r="F491" s="97"/>
      <c r="G491" s="97"/>
      <c r="H491" s="97"/>
      <c r="I491" s="97"/>
      <c r="J491" s="97"/>
      <c r="K491" s="97"/>
    </row>
    <row r="492" ht="19" customHeight="1" spans="1:11">
      <c r="A492" s="269">
        <v>2240699</v>
      </c>
      <c r="B492" s="326" t="s">
        <v>494</v>
      </c>
      <c r="C492" s="327"/>
      <c r="D492" s="97"/>
      <c r="E492" s="97"/>
      <c r="F492" s="97"/>
      <c r="G492" s="97"/>
      <c r="H492" s="97"/>
      <c r="I492" s="97"/>
      <c r="J492" s="97"/>
      <c r="K492" s="97"/>
    </row>
    <row r="493" ht="19" customHeight="1" spans="1:11">
      <c r="A493" s="274">
        <v>22407</v>
      </c>
      <c r="B493" s="266" t="s">
        <v>495</v>
      </c>
      <c r="C493" s="325">
        <f>SUM(C494:C496)</f>
        <v>7.66</v>
      </c>
      <c r="D493" s="97"/>
      <c r="E493" s="97"/>
      <c r="F493" s="97"/>
      <c r="G493" s="97"/>
      <c r="H493" s="97"/>
      <c r="I493" s="97"/>
      <c r="J493" s="97"/>
      <c r="K493" s="97"/>
    </row>
    <row r="494" ht="19" customHeight="1" spans="1:11">
      <c r="A494" s="269">
        <v>2240701</v>
      </c>
      <c r="B494" s="326" t="s">
        <v>496</v>
      </c>
      <c r="C494" s="327"/>
      <c r="D494" s="97"/>
      <c r="E494" s="97"/>
      <c r="F494" s="97"/>
      <c r="G494" s="97"/>
      <c r="H494" s="97"/>
      <c r="I494" s="97"/>
      <c r="J494" s="97"/>
      <c r="K494" s="97"/>
    </row>
    <row r="495" ht="19" customHeight="1" spans="1:11">
      <c r="A495" s="269">
        <v>2240702</v>
      </c>
      <c r="B495" s="326" t="s">
        <v>497</v>
      </c>
      <c r="C495" s="327"/>
      <c r="D495" s="97"/>
      <c r="E495" s="97"/>
      <c r="F495" s="97"/>
      <c r="G495" s="97"/>
      <c r="H495" s="97"/>
      <c r="I495" s="97"/>
      <c r="J495" s="97"/>
      <c r="K495" s="97"/>
    </row>
    <row r="496" ht="19" customHeight="1" spans="1:11">
      <c r="A496" s="269">
        <v>2240703</v>
      </c>
      <c r="B496" s="326" t="s">
        <v>498</v>
      </c>
      <c r="C496" s="327">
        <v>7.66</v>
      </c>
      <c r="D496" s="97"/>
      <c r="E496" s="97"/>
      <c r="F496" s="97"/>
      <c r="G496" s="97"/>
      <c r="H496" s="97"/>
      <c r="I496" s="97"/>
      <c r="J496" s="97"/>
      <c r="K496" s="97"/>
    </row>
    <row r="497" ht="19" customHeight="1" spans="1:11">
      <c r="A497" s="323">
        <v>229</v>
      </c>
      <c r="B497" s="323" t="s">
        <v>499</v>
      </c>
      <c r="C497" s="324">
        <f>SUM(C498)</f>
        <v>0.2</v>
      </c>
      <c r="D497" s="97"/>
      <c r="E497" s="97"/>
      <c r="F497" s="97"/>
      <c r="G497" s="97"/>
      <c r="H497" s="97"/>
      <c r="I497" s="97"/>
      <c r="J497" s="97"/>
      <c r="K497" s="97"/>
    </row>
    <row r="498" ht="19" customHeight="1" spans="1:11">
      <c r="A498" s="274">
        <v>22999</v>
      </c>
      <c r="B498" s="266" t="s">
        <v>500</v>
      </c>
      <c r="C498" s="325">
        <f>SUM(C499)</f>
        <v>0.2</v>
      </c>
      <c r="D498" s="97"/>
      <c r="E498" s="97"/>
      <c r="F498" s="97"/>
      <c r="G498" s="97"/>
      <c r="H498" s="97"/>
      <c r="I498" s="97"/>
      <c r="J498" s="97"/>
      <c r="K498" s="97"/>
    </row>
    <row r="499" ht="19" customHeight="1" spans="1:11">
      <c r="A499" s="269">
        <v>2299999</v>
      </c>
      <c r="B499" s="326" t="s">
        <v>501</v>
      </c>
      <c r="C499" s="327">
        <v>0.2</v>
      </c>
      <c r="D499" s="97"/>
      <c r="E499" s="97"/>
      <c r="F499" s="97"/>
      <c r="G499" s="97"/>
      <c r="H499" s="97"/>
      <c r="I499" s="97"/>
      <c r="J499" s="97"/>
      <c r="K499" s="97"/>
    </row>
    <row r="500" ht="19" customHeight="1" spans="1:11">
      <c r="A500" s="323">
        <v>232</v>
      </c>
      <c r="B500" s="323" t="s">
        <v>502</v>
      </c>
      <c r="C500" s="324">
        <f>SUM(C501)</f>
        <v>0</v>
      </c>
      <c r="D500" s="97"/>
      <c r="E500" s="97"/>
      <c r="F500" s="97"/>
      <c r="G500" s="97"/>
      <c r="H500" s="97"/>
      <c r="I500" s="97"/>
      <c r="J500" s="97"/>
      <c r="K500" s="97"/>
    </row>
    <row r="501" ht="19" customHeight="1" spans="1:11">
      <c r="A501" s="274">
        <v>23203</v>
      </c>
      <c r="B501" s="266" t="s">
        <v>503</v>
      </c>
      <c r="C501" s="325">
        <f>SUM(C502)</f>
        <v>0</v>
      </c>
      <c r="D501" s="97"/>
      <c r="E501" s="97"/>
      <c r="F501" s="97"/>
      <c r="G501" s="97"/>
      <c r="H501" s="97"/>
      <c r="I501" s="97"/>
      <c r="J501" s="97"/>
      <c r="K501" s="97"/>
    </row>
    <row r="502" ht="19" customHeight="1" spans="1:11">
      <c r="A502" s="269">
        <v>2320301</v>
      </c>
      <c r="B502" s="326" t="s">
        <v>504</v>
      </c>
      <c r="C502" s="327"/>
      <c r="D502" s="97"/>
      <c r="E502" s="97"/>
      <c r="F502" s="97"/>
      <c r="G502" s="97"/>
      <c r="H502" s="97"/>
      <c r="I502" s="97"/>
      <c r="J502" s="97"/>
      <c r="K502" s="97"/>
    </row>
    <row r="503" ht="19" customHeight="1" spans="1:11">
      <c r="A503" s="323">
        <v>233</v>
      </c>
      <c r="B503" s="323" t="s">
        <v>505</v>
      </c>
      <c r="C503" s="324">
        <f>SUM(C504)</f>
        <v>0</v>
      </c>
      <c r="D503" s="97"/>
      <c r="E503" s="97"/>
      <c r="F503" s="97"/>
      <c r="G503" s="97"/>
      <c r="H503" s="97"/>
      <c r="I503" s="97"/>
      <c r="J503" s="97"/>
      <c r="K503" s="97"/>
    </row>
    <row r="504" ht="19" customHeight="1" spans="1:11">
      <c r="A504" s="267">
        <v>23303</v>
      </c>
      <c r="B504" s="326" t="s">
        <v>506</v>
      </c>
      <c r="C504" s="327"/>
      <c r="D504" s="97"/>
      <c r="E504" s="97"/>
      <c r="F504" s="97"/>
      <c r="G504" s="97"/>
      <c r="H504" s="97"/>
      <c r="I504" s="97"/>
      <c r="J504" s="97"/>
      <c r="K504" s="97"/>
    </row>
    <row r="505" ht="36.75" customHeight="1" spans="1:11">
      <c r="A505" s="328" t="s">
        <v>507</v>
      </c>
      <c r="B505" s="328"/>
      <c r="C505" s="328"/>
      <c r="D505" s="97"/>
      <c r="E505" s="97"/>
      <c r="F505" s="97"/>
      <c r="G505" s="97"/>
      <c r="H505" s="97"/>
      <c r="I505" s="97"/>
      <c r="J505" s="97"/>
      <c r="K505" s="97"/>
    </row>
    <row r="507" ht="21.95" customHeight="1" spans="3:3">
      <c r="C507" s="314" t="s">
        <v>508</v>
      </c>
    </row>
  </sheetData>
  <mergeCells count="5">
    <mergeCell ref="A2:C2"/>
    <mergeCell ref="A3:C3"/>
    <mergeCell ref="A4:B4"/>
    <mergeCell ref="A5:B5"/>
    <mergeCell ref="A505:C505"/>
  </mergeCells>
  <pageMargins left="1.02291666666667" right="0.471527777777778" top="0.629166666666667" bottom="0.629166666666667" header="0.313888888888889" footer="0.313888888888889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26"/>
  <sheetViews>
    <sheetView workbookViewId="0">
      <selection activeCell="D14" sqref="D14"/>
    </sheetView>
  </sheetViews>
  <sheetFormatPr defaultColWidth="9" defaultRowHeight="14.25"/>
  <cols>
    <col min="1" max="1" width="39.125" style="277" customWidth="1"/>
    <col min="2" max="2" width="8.375" style="278" customWidth="1"/>
    <col min="3" max="3" width="10" style="278" customWidth="1"/>
    <col min="4" max="4" width="10.7916666666667" style="279" customWidth="1"/>
    <col min="5" max="5" width="11" style="280" customWidth="1"/>
    <col min="6" max="6" width="27.775" style="281" customWidth="1"/>
    <col min="7" max="7" width="8.375" style="278" customWidth="1"/>
    <col min="8" max="8" width="11.125" style="282" customWidth="1"/>
    <col min="9" max="9" width="11.375" style="280" customWidth="1"/>
    <col min="10" max="10" width="12.625" style="280" customWidth="1"/>
    <col min="11" max="16384" width="9" style="283"/>
  </cols>
  <sheetData>
    <row r="1" ht="15" customHeight="1" spans="1:10">
      <c r="A1" s="25" t="s">
        <v>509</v>
      </c>
      <c r="B1" s="25"/>
      <c r="C1" s="25"/>
      <c r="D1" s="25"/>
      <c r="E1" s="25"/>
      <c r="F1" s="25"/>
      <c r="G1" s="284"/>
      <c r="H1" s="285"/>
      <c r="I1" s="311"/>
      <c r="J1" s="25"/>
    </row>
    <row r="2" ht="21" customHeight="1" spans="1:10">
      <c r="A2" s="27" t="s">
        <v>510</v>
      </c>
      <c r="B2" s="27"/>
      <c r="C2" s="27"/>
      <c r="D2" s="27"/>
      <c r="E2" s="27"/>
      <c r="F2" s="27"/>
      <c r="G2" s="27"/>
      <c r="H2" s="27"/>
      <c r="I2" s="27"/>
      <c r="J2" s="27"/>
    </row>
    <row r="3" ht="17" customHeight="1" spans="1:10">
      <c r="A3" s="286" t="s">
        <v>511</v>
      </c>
      <c r="B3" s="286"/>
      <c r="C3" s="286"/>
      <c r="D3" s="286"/>
      <c r="E3" s="286"/>
      <c r="F3" s="286"/>
      <c r="G3" s="287"/>
      <c r="H3" s="288" t="s">
        <v>2</v>
      </c>
      <c r="I3" s="288"/>
      <c r="J3" s="288"/>
    </row>
    <row r="4" ht="60" customHeight="1" spans="1:10">
      <c r="A4" s="289" t="s">
        <v>512</v>
      </c>
      <c r="B4" s="224" t="s">
        <v>4</v>
      </c>
      <c r="C4" s="224" t="s">
        <v>5</v>
      </c>
      <c r="D4" s="225" t="s">
        <v>6</v>
      </c>
      <c r="E4" s="226" t="s">
        <v>7</v>
      </c>
      <c r="F4" s="289" t="s">
        <v>73</v>
      </c>
      <c r="G4" s="224" t="s">
        <v>4</v>
      </c>
      <c r="H4" s="141" t="s">
        <v>5</v>
      </c>
      <c r="I4" s="227" t="s">
        <v>6</v>
      </c>
      <c r="J4" s="226" t="s">
        <v>7</v>
      </c>
    </row>
    <row r="5" ht="20.1" customHeight="1" spans="1:10">
      <c r="A5" s="289" t="s">
        <v>9</v>
      </c>
      <c r="B5" s="290">
        <f>B6+B20</f>
        <v>0.28</v>
      </c>
      <c r="C5" s="290">
        <f t="shared" ref="C5:D5" si="0">C6+C20</f>
        <v>560.7</v>
      </c>
      <c r="D5" s="290">
        <f t="shared" si="0"/>
        <v>665.45</v>
      </c>
      <c r="E5" s="291">
        <f>(C5/D5-1)*100</f>
        <v>-15.7412277406266</v>
      </c>
      <c r="F5" s="292" t="s">
        <v>9</v>
      </c>
      <c r="G5" s="290">
        <f>G6+G20</f>
        <v>0</v>
      </c>
      <c r="H5" s="290">
        <f>H6+H20</f>
        <v>560.7</v>
      </c>
      <c r="I5" s="290">
        <f>I6+I20</f>
        <v>665.45</v>
      </c>
      <c r="J5" s="291">
        <f>(H5/I5-1)*100</f>
        <v>-15.7412277406266</v>
      </c>
    </row>
    <row r="6" ht="20.1" customHeight="1" spans="1:10">
      <c r="A6" s="292" t="s">
        <v>10</v>
      </c>
      <c r="B6" s="290">
        <f>SUM(B7:B19)</f>
        <v>0</v>
      </c>
      <c r="C6" s="290">
        <f t="shared" ref="C6:D6" si="1">SUM(C7:C19)</f>
        <v>0</v>
      </c>
      <c r="D6" s="290">
        <f t="shared" si="1"/>
        <v>0</v>
      </c>
      <c r="E6" s="291" t="e">
        <f>(C6/D6-1)*100</f>
        <v>#DIV/0!</v>
      </c>
      <c r="F6" s="292" t="s">
        <v>11</v>
      </c>
      <c r="G6" s="290">
        <f>SUM(G7:G19)</f>
        <v>0</v>
      </c>
      <c r="H6" s="290">
        <f>SUM(H7:H16)</f>
        <v>560.42</v>
      </c>
      <c r="I6" s="312">
        <f>SUM(I7:I19)</f>
        <v>665.17</v>
      </c>
      <c r="J6" s="291">
        <f t="shared" ref="J6:J22" si="2">(H6/I6-1)*100</f>
        <v>-15.7478539320775</v>
      </c>
    </row>
    <row r="7" ht="20.1" customHeight="1" spans="1:10">
      <c r="A7" s="293" t="s">
        <v>513</v>
      </c>
      <c r="B7" s="294"/>
      <c r="C7" s="294"/>
      <c r="D7" s="294"/>
      <c r="E7" s="291"/>
      <c r="F7" s="295" t="s">
        <v>514</v>
      </c>
      <c r="G7" s="294"/>
      <c r="H7" s="294"/>
      <c r="I7" s="294"/>
      <c r="J7" s="291" t="e">
        <f t="shared" si="2"/>
        <v>#DIV/0!</v>
      </c>
    </row>
    <row r="8" ht="20.1" customHeight="1" spans="1:10">
      <c r="A8" s="296" t="s">
        <v>515</v>
      </c>
      <c r="B8" s="294"/>
      <c r="C8" s="294"/>
      <c r="D8" s="294"/>
      <c r="E8" s="291"/>
      <c r="F8" s="295" t="s">
        <v>516</v>
      </c>
      <c r="G8" s="294"/>
      <c r="H8" s="294"/>
      <c r="I8" s="294"/>
      <c r="J8" s="291" t="e">
        <f t="shared" si="2"/>
        <v>#DIV/0!</v>
      </c>
    </row>
    <row r="9" ht="20.1" customHeight="1" spans="1:10">
      <c r="A9" s="296" t="s">
        <v>517</v>
      </c>
      <c r="B9" s="294"/>
      <c r="C9" s="294"/>
      <c r="D9" s="294"/>
      <c r="E9" s="291"/>
      <c r="F9" s="295" t="s">
        <v>518</v>
      </c>
      <c r="G9" s="294"/>
      <c r="H9" s="294">
        <v>383</v>
      </c>
      <c r="I9" s="294">
        <v>536.29</v>
      </c>
      <c r="J9" s="291">
        <f t="shared" si="2"/>
        <v>-28.5834156892726</v>
      </c>
    </row>
    <row r="10" ht="20.1" customHeight="1" spans="1:10">
      <c r="A10" s="296" t="s">
        <v>519</v>
      </c>
      <c r="B10" s="294"/>
      <c r="C10" s="294"/>
      <c r="D10" s="294"/>
      <c r="E10" s="291"/>
      <c r="F10" s="295" t="s">
        <v>520</v>
      </c>
      <c r="G10" s="294"/>
      <c r="H10" s="294">
        <v>175</v>
      </c>
      <c r="I10" s="294"/>
      <c r="J10" s="291" t="e">
        <f t="shared" si="2"/>
        <v>#DIV/0!</v>
      </c>
    </row>
    <row r="11" ht="20.1" customHeight="1" spans="1:10">
      <c r="A11" s="296" t="s">
        <v>521</v>
      </c>
      <c r="B11" s="297"/>
      <c r="C11" s="294"/>
      <c r="D11" s="294"/>
      <c r="E11" s="291"/>
      <c r="F11" s="295" t="s">
        <v>522</v>
      </c>
      <c r="G11" s="297"/>
      <c r="H11" s="294">
        <v>2.42</v>
      </c>
      <c r="I11" s="294">
        <v>128.88</v>
      </c>
      <c r="J11" s="291">
        <f t="shared" si="2"/>
        <v>-98.1222842954687</v>
      </c>
    </row>
    <row r="12" ht="20.1" customHeight="1" spans="1:10">
      <c r="A12" s="296" t="s">
        <v>523</v>
      </c>
      <c r="B12" s="297"/>
      <c r="C12" s="294"/>
      <c r="D12" s="294"/>
      <c r="E12" s="291"/>
      <c r="F12" s="295" t="s">
        <v>524</v>
      </c>
      <c r="G12" s="297"/>
      <c r="H12" s="294"/>
      <c r="I12" s="294"/>
      <c r="J12" s="291" t="e">
        <f t="shared" si="2"/>
        <v>#DIV/0!</v>
      </c>
    </row>
    <row r="13" ht="20.1" customHeight="1" spans="1:10">
      <c r="A13" s="296" t="s">
        <v>525</v>
      </c>
      <c r="B13" s="297"/>
      <c r="C13" s="294"/>
      <c r="D13" s="294"/>
      <c r="E13" s="291"/>
      <c r="F13" s="295" t="s">
        <v>526</v>
      </c>
      <c r="G13" s="297"/>
      <c r="H13" s="294"/>
      <c r="I13" s="294"/>
      <c r="J13" s="291" t="e">
        <f t="shared" si="2"/>
        <v>#DIV/0!</v>
      </c>
    </row>
    <row r="14" ht="20.1" customHeight="1" spans="1:10">
      <c r="A14" s="296" t="s">
        <v>527</v>
      </c>
      <c r="B14" s="297"/>
      <c r="C14" s="294"/>
      <c r="D14" s="294"/>
      <c r="E14" s="291"/>
      <c r="F14" s="295" t="s">
        <v>528</v>
      </c>
      <c r="G14" s="297"/>
      <c r="H14" s="294"/>
      <c r="I14" s="294"/>
      <c r="J14" s="291" t="e">
        <f t="shared" si="2"/>
        <v>#DIV/0!</v>
      </c>
    </row>
    <row r="15" ht="20.1" customHeight="1" spans="1:10">
      <c r="A15" s="296" t="s">
        <v>529</v>
      </c>
      <c r="B15" s="297"/>
      <c r="C15" s="294"/>
      <c r="D15" s="294"/>
      <c r="E15" s="291"/>
      <c r="F15" s="298"/>
      <c r="G15" s="297"/>
      <c r="H15" s="294"/>
      <c r="I15" s="294"/>
      <c r="J15" s="291" t="e">
        <f t="shared" si="2"/>
        <v>#DIV/0!</v>
      </c>
    </row>
    <row r="16" ht="20.1" customHeight="1" spans="1:10">
      <c r="A16" s="296" t="s">
        <v>530</v>
      </c>
      <c r="B16" s="297"/>
      <c r="C16" s="294"/>
      <c r="D16" s="294"/>
      <c r="E16" s="291"/>
      <c r="F16" s="298"/>
      <c r="G16" s="297"/>
      <c r="H16" s="294"/>
      <c r="I16" s="294"/>
      <c r="J16" s="291" t="e">
        <f t="shared" si="2"/>
        <v>#DIV/0!</v>
      </c>
    </row>
    <row r="17" ht="20.1" customHeight="1" spans="1:10">
      <c r="A17" s="246" t="s">
        <v>531</v>
      </c>
      <c r="B17" s="297"/>
      <c r="C17" s="294"/>
      <c r="D17" s="294"/>
      <c r="E17" s="291"/>
      <c r="F17" s="298"/>
      <c r="G17" s="297"/>
      <c r="H17" s="294"/>
      <c r="I17" s="294"/>
      <c r="J17" s="291" t="e">
        <f t="shared" si="2"/>
        <v>#DIV/0!</v>
      </c>
    </row>
    <row r="18" ht="20.1" customHeight="1" spans="1:10">
      <c r="A18" s="246" t="s">
        <v>532</v>
      </c>
      <c r="B18" s="297"/>
      <c r="C18" s="294"/>
      <c r="D18" s="294"/>
      <c r="E18" s="291"/>
      <c r="F18" s="298"/>
      <c r="G18" s="297"/>
      <c r="H18" s="294"/>
      <c r="I18" s="294"/>
      <c r="J18" s="291" t="e">
        <f t="shared" si="2"/>
        <v>#DIV/0!</v>
      </c>
    </row>
    <row r="19" ht="20.1" customHeight="1" spans="1:10">
      <c r="A19" s="246" t="s">
        <v>533</v>
      </c>
      <c r="B19" s="294"/>
      <c r="C19" s="294"/>
      <c r="D19" s="294"/>
      <c r="E19" s="291"/>
      <c r="F19" s="298"/>
      <c r="G19" s="294"/>
      <c r="H19" s="294"/>
      <c r="I19" s="294"/>
      <c r="J19" s="291" t="e">
        <f t="shared" si="2"/>
        <v>#DIV/0!</v>
      </c>
    </row>
    <row r="20" ht="20.1" customHeight="1" spans="1:10">
      <c r="A20" s="292" t="s">
        <v>63</v>
      </c>
      <c r="B20" s="294">
        <f>B21+B22</f>
        <v>0.28</v>
      </c>
      <c r="C20" s="294">
        <f>C21+C22</f>
        <v>560.7</v>
      </c>
      <c r="D20" s="294">
        <f>D21+D22</f>
        <v>665.45</v>
      </c>
      <c r="E20" s="291">
        <f>(C20/D20-1)*100</f>
        <v>-15.7412277406266</v>
      </c>
      <c r="F20" s="299" t="s">
        <v>64</v>
      </c>
      <c r="G20" s="290">
        <f>G21+G22</f>
        <v>0</v>
      </c>
      <c r="H20" s="290">
        <f>H21+H22</f>
        <v>0.28</v>
      </c>
      <c r="I20" s="290">
        <f>I21+I22</f>
        <v>0.28</v>
      </c>
      <c r="J20" s="291">
        <f t="shared" si="2"/>
        <v>0</v>
      </c>
    </row>
    <row r="21" ht="20.1" customHeight="1" spans="1:10">
      <c r="A21" s="246" t="s">
        <v>65</v>
      </c>
      <c r="B21" s="300"/>
      <c r="C21" s="301">
        <v>560.42</v>
      </c>
      <c r="D21" s="301">
        <v>665.17</v>
      </c>
      <c r="E21" s="291">
        <f>(C21/D21-1)*100</f>
        <v>-15.7478539320775</v>
      </c>
      <c r="F21" s="295" t="s">
        <v>534</v>
      </c>
      <c r="G21" s="300"/>
      <c r="H21" s="301"/>
      <c r="I21" s="294"/>
      <c r="J21" s="291" t="e">
        <f t="shared" si="2"/>
        <v>#DIV/0!</v>
      </c>
    </row>
    <row r="22" ht="20.1" customHeight="1" spans="1:10">
      <c r="A22" s="246" t="s">
        <v>67</v>
      </c>
      <c r="B22" s="302">
        <v>0.28</v>
      </c>
      <c r="C22" s="302">
        <v>0.28</v>
      </c>
      <c r="D22" s="294">
        <v>0.28</v>
      </c>
      <c r="E22" s="291">
        <f>(C22/D22-1)*100</f>
        <v>0</v>
      </c>
      <c r="F22" s="246" t="s">
        <v>68</v>
      </c>
      <c r="G22" s="302"/>
      <c r="H22" s="302">
        <v>0.28</v>
      </c>
      <c r="I22" s="294">
        <v>0.28</v>
      </c>
      <c r="J22" s="291">
        <f t="shared" si="2"/>
        <v>0</v>
      </c>
    </row>
    <row r="23" ht="20.1" customHeight="1" spans="1:10">
      <c r="A23" s="246"/>
      <c r="B23" s="303"/>
      <c r="C23" s="303"/>
      <c r="D23" s="303"/>
      <c r="E23" s="304"/>
      <c r="F23" s="305"/>
      <c r="G23" s="303"/>
      <c r="H23" s="306"/>
      <c r="I23" s="303"/>
      <c r="J23" s="291"/>
    </row>
    <row r="24" ht="20.1" customHeight="1" spans="1:10">
      <c r="A24" s="307"/>
      <c r="B24" s="308"/>
      <c r="C24" s="308"/>
      <c r="D24" s="308"/>
      <c r="E24" s="308"/>
      <c r="F24" s="246"/>
      <c r="G24" s="308"/>
      <c r="H24" s="309"/>
      <c r="I24" s="308"/>
      <c r="J24" s="308"/>
    </row>
    <row r="25" ht="37.5" customHeight="1" spans="1:10">
      <c r="A25" s="310" t="s">
        <v>535</v>
      </c>
      <c r="B25" s="310"/>
      <c r="C25" s="310"/>
      <c r="D25" s="310"/>
      <c r="E25" s="310"/>
      <c r="F25" s="310"/>
      <c r="G25" s="310"/>
      <c r="H25" s="310"/>
      <c r="I25" s="310"/>
      <c r="J25" s="310"/>
    </row>
    <row r="26" ht="20.1" customHeight="1" spans="5:10">
      <c r="E26" s="283"/>
      <c r="J26" s="283"/>
    </row>
  </sheetData>
  <mergeCells count="5">
    <mergeCell ref="A1:F1"/>
    <mergeCell ref="A2:J2"/>
    <mergeCell ref="A3:F3"/>
    <mergeCell ref="H3:J3"/>
    <mergeCell ref="A25:J25"/>
  </mergeCells>
  <printOptions horizontalCentered="1"/>
  <pageMargins left="0.629166666666667" right="0.511805555555556" top="0.511805555555556" bottom="0.275" header="0.313888888888889" footer="0.118055555555556"/>
  <pageSetup paperSize="9" scale="9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A2" sqref="A2:C2"/>
    </sheetView>
  </sheetViews>
  <sheetFormatPr defaultColWidth="9" defaultRowHeight="14.25" outlineLevelCol="3"/>
  <cols>
    <col min="1" max="1" width="17.375" style="255" customWidth="1"/>
    <col min="2" max="2" width="56.5" style="256" customWidth="1"/>
    <col min="3" max="3" width="13.25" style="257" customWidth="1"/>
    <col min="4" max="4" width="11.625" style="255" customWidth="1"/>
    <col min="5" max="16384" width="9" style="255"/>
  </cols>
  <sheetData>
    <row r="1" ht="18" customHeight="1" spans="1:3">
      <c r="A1" s="258" t="s">
        <v>536</v>
      </c>
      <c r="B1" s="258"/>
      <c r="C1" s="258"/>
    </row>
    <row r="2" ht="22.5" spans="1:3">
      <c r="A2" s="259" t="s">
        <v>537</v>
      </c>
      <c r="B2" s="259"/>
      <c r="C2" s="259"/>
    </row>
    <row r="3" ht="20.25" customHeight="1" spans="2:3">
      <c r="B3" s="260"/>
      <c r="C3" s="261" t="s">
        <v>2</v>
      </c>
    </row>
    <row r="4" ht="20.1" customHeight="1" spans="1:3">
      <c r="A4" s="9" t="s">
        <v>73</v>
      </c>
      <c r="B4" s="9"/>
      <c r="C4" s="262" t="s">
        <v>5</v>
      </c>
    </row>
    <row r="5" s="254" customFormat="1" ht="20.1" customHeight="1" spans="1:3">
      <c r="A5" s="263" t="s">
        <v>11</v>
      </c>
      <c r="B5" s="264"/>
      <c r="C5" s="265">
        <f>C6+C9+C15+C32+C39+C51+C56+C59</f>
        <v>560.42</v>
      </c>
    </row>
    <row r="6" ht="20.1" customHeight="1" spans="1:3">
      <c r="A6" s="266">
        <v>207</v>
      </c>
      <c r="B6" s="266" t="s">
        <v>194</v>
      </c>
      <c r="C6" s="147"/>
    </row>
    <row r="7" ht="20.1" customHeight="1" spans="1:3">
      <c r="A7" s="267">
        <v>20709</v>
      </c>
      <c r="B7" s="268" t="s">
        <v>538</v>
      </c>
      <c r="C7" s="147"/>
    </row>
    <row r="8" ht="20.1" customHeight="1" spans="1:3">
      <c r="A8" s="269">
        <v>2070904</v>
      </c>
      <c r="B8" s="270" t="s">
        <v>539</v>
      </c>
      <c r="C8" s="147"/>
    </row>
    <row r="9" ht="20.1" customHeight="1" spans="1:4">
      <c r="A9" s="270">
        <v>208</v>
      </c>
      <c r="B9" s="268" t="s">
        <v>217</v>
      </c>
      <c r="C9" s="147"/>
      <c r="D9" s="271"/>
    </row>
    <row r="10" ht="20.1" customHeight="1" spans="1:4">
      <c r="A10" s="267">
        <v>20822</v>
      </c>
      <c r="B10" s="268" t="s">
        <v>540</v>
      </c>
      <c r="C10" s="147"/>
      <c r="D10" s="271"/>
    </row>
    <row r="11" ht="20.1" customHeight="1" spans="1:3">
      <c r="A11" s="269">
        <v>2082201</v>
      </c>
      <c r="B11" s="270" t="s">
        <v>541</v>
      </c>
      <c r="C11" s="147"/>
    </row>
    <row r="12" ht="20.1" customHeight="1" spans="1:3">
      <c r="A12" s="269">
        <v>2082202</v>
      </c>
      <c r="B12" s="270" t="s">
        <v>542</v>
      </c>
      <c r="C12" s="147"/>
    </row>
    <row r="13" ht="20.1" customHeight="1" spans="1:4">
      <c r="A13" s="267">
        <v>20823</v>
      </c>
      <c r="B13" s="268" t="s">
        <v>543</v>
      </c>
      <c r="C13" s="147"/>
      <c r="D13" s="271"/>
    </row>
    <row r="14" ht="20.1" customHeight="1" spans="1:3">
      <c r="A14" s="269">
        <v>2082302</v>
      </c>
      <c r="B14" s="270" t="s">
        <v>542</v>
      </c>
      <c r="C14" s="147"/>
    </row>
    <row r="15" ht="20.1" customHeight="1" spans="1:3">
      <c r="A15" s="272">
        <v>212</v>
      </c>
      <c r="B15" s="272" t="s">
        <v>343</v>
      </c>
      <c r="C15" s="273">
        <f>SUM(C16,C24,C26:C27,C29)</f>
        <v>383</v>
      </c>
    </row>
    <row r="16" ht="20.1" customHeight="1" spans="1:3">
      <c r="A16" s="274">
        <v>21208</v>
      </c>
      <c r="B16" s="268" t="s">
        <v>544</v>
      </c>
      <c r="C16" s="145">
        <f>SUM(C17:C23)</f>
        <v>383</v>
      </c>
    </row>
    <row r="17" ht="20.1" customHeight="1" spans="1:3">
      <c r="A17" s="269">
        <v>2120801</v>
      </c>
      <c r="B17" s="270" t="s">
        <v>545</v>
      </c>
      <c r="C17" s="147"/>
    </row>
    <row r="18" ht="20.1" customHeight="1" spans="1:3">
      <c r="A18" s="269">
        <v>2120802</v>
      </c>
      <c r="B18" s="270" t="s">
        <v>546</v>
      </c>
      <c r="C18" s="147"/>
    </row>
    <row r="19" ht="20.1" customHeight="1" spans="1:3">
      <c r="A19" s="269">
        <v>2120803</v>
      </c>
      <c r="B19" s="270" t="s">
        <v>547</v>
      </c>
      <c r="C19" s="147"/>
    </row>
    <row r="20" ht="20.1" customHeight="1" spans="1:3">
      <c r="A20" s="275">
        <v>2120804</v>
      </c>
      <c r="B20" s="268" t="s">
        <v>548</v>
      </c>
      <c r="C20" s="276">
        <v>209.45</v>
      </c>
    </row>
    <row r="21" ht="20.1" customHeight="1" spans="1:3">
      <c r="A21" s="269">
        <v>2120805</v>
      </c>
      <c r="B21" s="270" t="s">
        <v>549</v>
      </c>
      <c r="C21" s="147"/>
    </row>
    <row r="22" ht="20.1" customHeight="1" spans="1:3">
      <c r="A22" s="269">
        <v>2120806</v>
      </c>
      <c r="B22" s="270" t="s">
        <v>550</v>
      </c>
      <c r="C22" s="147"/>
    </row>
    <row r="23" ht="20.1" customHeight="1" spans="1:3">
      <c r="A23" s="275">
        <v>2120899</v>
      </c>
      <c r="B23" s="268" t="s">
        <v>551</v>
      </c>
      <c r="C23" s="145">
        <v>173.55</v>
      </c>
    </row>
    <row r="24" ht="20.1" customHeight="1" spans="1:3">
      <c r="A24" s="267">
        <v>21210</v>
      </c>
      <c r="B24" s="268" t="s">
        <v>552</v>
      </c>
      <c r="C24" s="147"/>
    </row>
    <row r="25" ht="20.1" customHeight="1" spans="1:3">
      <c r="A25" s="269">
        <v>2121099</v>
      </c>
      <c r="B25" s="270" t="s">
        <v>553</v>
      </c>
      <c r="C25" s="147"/>
    </row>
    <row r="26" ht="20.1" customHeight="1" spans="1:3">
      <c r="A26" s="267">
        <v>21211</v>
      </c>
      <c r="B26" s="268" t="s">
        <v>554</v>
      </c>
      <c r="C26" s="147"/>
    </row>
    <row r="27" ht="20.1" customHeight="1" spans="1:3">
      <c r="A27" s="267">
        <v>21213</v>
      </c>
      <c r="B27" s="268" t="s">
        <v>555</v>
      </c>
      <c r="C27" s="147"/>
    </row>
    <row r="28" ht="20.1" customHeight="1" spans="1:3">
      <c r="A28" s="269">
        <v>2121301</v>
      </c>
      <c r="B28" s="270" t="s">
        <v>556</v>
      </c>
      <c r="C28" s="147"/>
    </row>
    <row r="29" ht="20.1" customHeight="1" spans="1:3">
      <c r="A29" s="267">
        <v>21214</v>
      </c>
      <c r="B29" s="268" t="s">
        <v>557</v>
      </c>
      <c r="C29" s="147"/>
    </row>
    <row r="30" ht="20.1" customHeight="1" spans="1:3">
      <c r="A30" s="269">
        <v>2121401</v>
      </c>
      <c r="B30" s="270" t="s">
        <v>558</v>
      </c>
      <c r="C30" s="147"/>
    </row>
    <row r="31" ht="20.1" customHeight="1" spans="1:3">
      <c r="A31" s="269">
        <v>2121499</v>
      </c>
      <c r="B31" s="270" t="s">
        <v>559</v>
      </c>
      <c r="C31" s="147"/>
    </row>
    <row r="32" ht="20.1" customHeight="1" spans="1:3">
      <c r="A32" s="272">
        <v>213</v>
      </c>
      <c r="B32" s="272" t="s">
        <v>356</v>
      </c>
      <c r="C32" s="273">
        <f>SUM(C33,C37)</f>
        <v>175</v>
      </c>
    </row>
    <row r="33" ht="20.1" customHeight="1" spans="1:3">
      <c r="A33" s="267">
        <v>21367</v>
      </c>
      <c r="B33" s="268" t="s">
        <v>560</v>
      </c>
      <c r="C33" s="147">
        <f>SUM(C34:C36)</f>
        <v>0</v>
      </c>
    </row>
    <row r="34" ht="20.1" customHeight="1" spans="1:3">
      <c r="A34" s="269">
        <v>2136701</v>
      </c>
      <c r="B34" s="270" t="s">
        <v>542</v>
      </c>
      <c r="C34" s="147"/>
    </row>
    <row r="35" ht="20.1" customHeight="1" spans="1:3">
      <c r="A35" s="269">
        <v>2136702</v>
      </c>
      <c r="B35" s="270" t="s">
        <v>561</v>
      </c>
      <c r="C35" s="147"/>
    </row>
    <row r="36" ht="20.1" customHeight="1" spans="1:3">
      <c r="A36" s="269">
        <v>2136799</v>
      </c>
      <c r="B36" s="270" t="s">
        <v>562</v>
      </c>
      <c r="C36" s="147"/>
    </row>
    <row r="37" ht="20.1" customHeight="1" spans="1:3">
      <c r="A37" s="274">
        <v>21369</v>
      </c>
      <c r="B37" s="268" t="s">
        <v>563</v>
      </c>
      <c r="C37" s="145">
        <f>SUM(C38)</f>
        <v>175</v>
      </c>
    </row>
    <row r="38" ht="20.1" customHeight="1" spans="1:3">
      <c r="A38" s="275">
        <v>2136902</v>
      </c>
      <c r="B38" s="268" t="s">
        <v>564</v>
      </c>
      <c r="C38" s="145">
        <v>175</v>
      </c>
    </row>
    <row r="39" ht="20.1" customHeight="1" spans="1:3">
      <c r="A39" s="272">
        <v>229</v>
      </c>
      <c r="B39" s="272" t="s">
        <v>499</v>
      </c>
      <c r="C39" s="273">
        <f>SUM(C40,C42,C44)</f>
        <v>2.42</v>
      </c>
    </row>
    <row r="40" ht="20.1" customHeight="1" spans="1:3">
      <c r="A40" s="267">
        <v>22904</v>
      </c>
      <c r="B40" s="268" t="s">
        <v>565</v>
      </c>
      <c r="C40" s="147"/>
    </row>
    <row r="41" ht="20.1" customHeight="1" spans="1:3">
      <c r="A41" s="269">
        <v>2290402</v>
      </c>
      <c r="B41" s="270" t="s">
        <v>566</v>
      </c>
      <c r="C41" s="147"/>
    </row>
    <row r="42" ht="20.1" customHeight="1" spans="1:3">
      <c r="A42" s="267">
        <v>22908</v>
      </c>
      <c r="B42" s="268" t="s">
        <v>567</v>
      </c>
      <c r="C42" s="147"/>
    </row>
    <row r="43" ht="20.1" customHeight="1" spans="1:3">
      <c r="A43" s="269">
        <v>2290808</v>
      </c>
      <c r="B43" s="270" t="s">
        <v>568</v>
      </c>
      <c r="C43" s="147"/>
    </row>
    <row r="44" ht="20.1" customHeight="1" spans="1:3">
      <c r="A44" s="274">
        <v>22960</v>
      </c>
      <c r="B44" s="268" t="s">
        <v>569</v>
      </c>
      <c r="C44" s="145">
        <f>SUM(C45:C50)</f>
        <v>2.42</v>
      </c>
    </row>
    <row r="45" ht="20.1" customHeight="1" spans="1:3">
      <c r="A45" s="275">
        <v>2296002</v>
      </c>
      <c r="B45" s="268" t="s">
        <v>570</v>
      </c>
      <c r="C45" s="145">
        <v>2.42</v>
      </c>
    </row>
    <row r="46" ht="20.1" customHeight="1" spans="1:3">
      <c r="A46" s="269">
        <v>2296003</v>
      </c>
      <c r="B46" s="270" t="s">
        <v>571</v>
      </c>
      <c r="C46" s="147"/>
    </row>
    <row r="47" ht="20.1" customHeight="1" spans="1:3">
      <c r="A47" s="269">
        <v>2296004</v>
      </c>
      <c r="B47" s="270" t="s">
        <v>572</v>
      </c>
      <c r="C47" s="147"/>
    </row>
    <row r="48" ht="20.1" customHeight="1" spans="1:3">
      <c r="A48" s="269">
        <v>2296006</v>
      </c>
      <c r="B48" s="270" t="s">
        <v>573</v>
      </c>
      <c r="C48" s="147"/>
    </row>
    <row r="49" ht="20.1" customHeight="1" spans="1:3">
      <c r="A49" s="269">
        <v>2296013</v>
      </c>
      <c r="B49" s="270" t="s">
        <v>574</v>
      </c>
      <c r="C49" s="147"/>
    </row>
    <row r="50" ht="20.1" customHeight="1" spans="1:3">
      <c r="A50" s="269">
        <v>2296099</v>
      </c>
      <c r="B50" s="270" t="s">
        <v>575</v>
      </c>
      <c r="C50" s="147"/>
    </row>
    <row r="51" ht="20.1" customHeight="1" spans="1:3">
      <c r="A51" s="270">
        <v>232</v>
      </c>
      <c r="B51" s="268" t="s">
        <v>502</v>
      </c>
      <c r="C51" s="147"/>
    </row>
    <row r="52" ht="20.1" customHeight="1" spans="1:3">
      <c r="A52" s="267">
        <v>23204</v>
      </c>
      <c r="B52" s="268" t="s">
        <v>576</v>
      </c>
      <c r="C52" s="147"/>
    </row>
    <row r="53" ht="20.1" customHeight="1" spans="1:3">
      <c r="A53" s="269">
        <v>2320411</v>
      </c>
      <c r="B53" s="270" t="s">
        <v>577</v>
      </c>
      <c r="C53" s="147"/>
    </row>
    <row r="54" ht="20.1" customHeight="1" spans="1:3">
      <c r="A54" s="269">
        <v>2320431</v>
      </c>
      <c r="B54" s="270" t="s">
        <v>578</v>
      </c>
      <c r="C54" s="147"/>
    </row>
    <row r="55" ht="20.1" customHeight="1" spans="1:3">
      <c r="A55" s="269">
        <v>2320498</v>
      </c>
      <c r="B55" s="270" t="s">
        <v>579</v>
      </c>
      <c r="C55" s="147"/>
    </row>
    <row r="56" ht="20.1" customHeight="1" spans="1:3">
      <c r="A56" s="270">
        <v>233</v>
      </c>
      <c r="B56" s="268" t="s">
        <v>505</v>
      </c>
      <c r="C56" s="147"/>
    </row>
    <row r="57" ht="20.1" customHeight="1" spans="1:3">
      <c r="A57" s="267">
        <v>23304</v>
      </c>
      <c r="B57" s="268" t="s">
        <v>580</v>
      </c>
      <c r="C57" s="147"/>
    </row>
    <row r="58" ht="20.1" customHeight="1" spans="1:3">
      <c r="A58" s="269">
        <v>2330411</v>
      </c>
      <c r="B58" s="270" t="s">
        <v>581</v>
      </c>
      <c r="C58" s="147"/>
    </row>
    <row r="59" ht="20.1" customHeight="1" spans="1:3">
      <c r="A59" s="270">
        <v>234</v>
      </c>
      <c r="B59" s="268" t="s">
        <v>582</v>
      </c>
      <c r="C59" s="147"/>
    </row>
    <row r="60" ht="20.1" customHeight="1" spans="1:3">
      <c r="A60" s="267">
        <v>23401</v>
      </c>
      <c r="B60" s="270" t="s">
        <v>583</v>
      </c>
      <c r="C60" s="147"/>
    </row>
    <row r="61" ht="20.1" customHeight="1" spans="1:3">
      <c r="A61" s="269">
        <v>2340102</v>
      </c>
      <c r="B61" s="270" t="s">
        <v>584</v>
      </c>
      <c r="C61" s="147"/>
    </row>
    <row r="62" ht="20.1" customHeight="1" spans="1:3">
      <c r="A62" s="269">
        <v>2340106</v>
      </c>
      <c r="B62" s="270" t="s">
        <v>585</v>
      </c>
      <c r="C62" s="147"/>
    </row>
    <row r="63" ht="20.1" customHeight="1" spans="1:3">
      <c r="A63" s="269">
        <v>2340108</v>
      </c>
      <c r="B63" s="270" t="s">
        <v>586</v>
      </c>
      <c r="C63" s="147"/>
    </row>
    <row r="64" ht="20.1" customHeight="1" spans="1:3">
      <c r="A64" s="269">
        <v>2340110</v>
      </c>
      <c r="B64" s="270" t="s">
        <v>587</v>
      </c>
      <c r="C64" s="147"/>
    </row>
    <row r="65" ht="20.1" customHeight="1" spans="1:3">
      <c r="A65" s="269">
        <v>2340199</v>
      </c>
      <c r="B65" s="270" t="s">
        <v>588</v>
      </c>
      <c r="C65" s="147"/>
    </row>
    <row r="66" ht="20.1" customHeight="1" spans="1:3">
      <c r="A66" s="267">
        <v>23402</v>
      </c>
      <c r="B66" s="270" t="s">
        <v>589</v>
      </c>
      <c r="C66" s="147"/>
    </row>
    <row r="67" ht="20.1" customHeight="1" spans="1:3">
      <c r="A67" s="269">
        <v>2340205</v>
      </c>
      <c r="B67" s="270" t="s">
        <v>590</v>
      </c>
      <c r="C67" s="147"/>
    </row>
    <row r="68" ht="20.1" customHeight="1" spans="1:3">
      <c r="A68" s="269">
        <v>2340299</v>
      </c>
      <c r="B68" s="270" t="s">
        <v>591</v>
      </c>
      <c r="C68" s="147"/>
    </row>
  </sheetData>
  <mergeCells count="3">
    <mergeCell ref="A1:C1"/>
    <mergeCell ref="A2:C2"/>
    <mergeCell ref="A4:B4"/>
  </mergeCells>
  <pageMargins left="1.10138888888889" right="0.313888888888889" top="0.747916666666667" bottom="0.629166666666667" header="0.313888888888889" footer="0.313888888888889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H11" sqref="H11"/>
    </sheetView>
  </sheetViews>
  <sheetFormatPr defaultColWidth="12.75" defaultRowHeight="13.5"/>
  <cols>
    <col min="1" max="1" width="27.5416666666667" style="213" customWidth="1"/>
    <col min="2" max="2" width="10.5166666666667" style="214" customWidth="1"/>
    <col min="3" max="3" width="9.625" style="214" customWidth="1"/>
    <col min="4" max="4" width="9.10833333333333" style="215" customWidth="1"/>
    <col min="5" max="5" width="11.5916666666667" style="216" customWidth="1"/>
    <col min="6" max="6" width="28.8833333333333" style="217" customWidth="1"/>
    <col min="7" max="7" width="10.125" style="218" customWidth="1"/>
    <col min="8" max="8" width="10.375" style="218" customWidth="1"/>
    <col min="9" max="9" width="7.98333333333333" style="218" customWidth="1"/>
    <col min="10" max="10" width="11.625" style="213" customWidth="1"/>
    <col min="11" max="245" width="9" style="213" customWidth="1"/>
    <col min="246" max="246" width="29.625" style="213" customWidth="1"/>
    <col min="247" max="247" width="12.75" style="213"/>
    <col min="248" max="248" width="29.75" style="213" customWidth="1"/>
    <col min="249" max="249" width="17" style="213" customWidth="1"/>
    <col min="250" max="250" width="37" style="213" customWidth="1"/>
    <col min="251" max="251" width="17.375" style="213" customWidth="1"/>
    <col min="252" max="501" width="9" style="213" customWidth="1"/>
    <col min="502" max="502" width="29.625" style="213" customWidth="1"/>
    <col min="503" max="503" width="12.75" style="213"/>
    <col min="504" max="504" width="29.75" style="213" customWidth="1"/>
    <col min="505" max="505" width="17" style="213" customWidth="1"/>
    <col min="506" max="506" width="37" style="213" customWidth="1"/>
    <col min="507" max="507" width="17.375" style="213" customWidth="1"/>
    <col min="508" max="757" width="9" style="213" customWidth="1"/>
    <col min="758" max="758" width="29.625" style="213" customWidth="1"/>
    <col min="759" max="759" width="12.75" style="213"/>
    <col min="760" max="760" width="29.75" style="213" customWidth="1"/>
    <col min="761" max="761" width="17" style="213" customWidth="1"/>
    <col min="762" max="762" width="37" style="213" customWidth="1"/>
    <col min="763" max="763" width="17.375" style="213" customWidth="1"/>
    <col min="764" max="1013" width="9" style="213" customWidth="1"/>
    <col min="1014" max="1014" width="29.625" style="213" customWidth="1"/>
    <col min="1015" max="1015" width="12.75" style="213"/>
    <col min="1016" max="1016" width="29.75" style="213" customWidth="1"/>
    <col min="1017" max="1017" width="17" style="213" customWidth="1"/>
    <col min="1018" max="1018" width="37" style="213" customWidth="1"/>
    <col min="1019" max="1019" width="17.375" style="213" customWidth="1"/>
    <col min="1020" max="1269" width="9" style="213" customWidth="1"/>
    <col min="1270" max="1270" width="29.625" style="213" customWidth="1"/>
    <col min="1271" max="1271" width="12.75" style="213"/>
    <col min="1272" max="1272" width="29.75" style="213" customWidth="1"/>
    <col min="1273" max="1273" width="17" style="213" customWidth="1"/>
    <col min="1274" max="1274" width="37" style="213" customWidth="1"/>
    <col min="1275" max="1275" width="17.375" style="213" customWidth="1"/>
    <col min="1276" max="1525" width="9" style="213" customWidth="1"/>
    <col min="1526" max="1526" width="29.625" style="213" customWidth="1"/>
    <col min="1527" max="1527" width="12.75" style="213"/>
    <col min="1528" max="1528" width="29.75" style="213" customWidth="1"/>
    <col min="1529" max="1529" width="17" style="213" customWidth="1"/>
    <col min="1530" max="1530" width="37" style="213" customWidth="1"/>
    <col min="1531" max="1531" width="17.375" style="213" customWidth="1"/>
    <col min="1532" max="1781" width="9" style="213" customWidth="1"/>
    <col min="1782" max="1782" width="29.625" style="213" customWidth="1"/>
    <col min="1783" max="1783" width="12.75" style="213"/>
    <col min="1784" max="1784" width="29.75" style="213" customWidth="1"/>
    <col min="1785" max="1785" width="17" style="213" customWidth="1"/>
    <col min="1786" max="1786" width="37" style="213" customWidth="1"/>
    <col min="1787" max="1787" width="17.375" style="213" customWidth="1"/>
    <col min="1788" max="2037" width="9" style="213" customWidth="1"/>
    <col min="2038" max="2038" width="29.625" style="213" customWidth="1"/>
    <col min="2039" max="2039" width="12.75" style="213"/>
    <col min="2040" max="2040" width="29.75" style="213" customWidth="1"/>
    <col min="2041" max="2041" width="17" style="213" customWidth="1"/>
    <col min="2042" max="2042" width="37" style="213" customWidth="1"/>
    <col min="2043" max="2043" width="17.375" style="213" customWidth="1"/>
    <col min="2044" max="2293" width="9" style="213" customWidth="1"/>
    <col min="2294" max="2294" width="29.625" style="213" customWidth="1"/>
    <col min="2295" max="2295" width="12.75" style="213"/>
    <col min="2296" max="2296" width="29.75" style="213" customWidth="1"/>
    <col min="2297" max="2297" width="17" style="213" customWidth="1"/>
    <col min="2298" max="2298" width="37" style="213" customWidth="1"/>
    <col min="2299" max="2299" width="17.375" style="213" customWidth="1"/>
    <col min="2300" max="2549" width="9" style="213" customWidth="1"/>
    <col min="2550" max="2550" width="29.625" style="213" customWidth="1"/>
    <col min="2551" max="2551" width="12.75" style="213"/>
    <col min="2552" max="2552" width="29.75" style="213" customWidth="1"/>
    <col min="2553" max="2553" width="17" style="213" customWidth="1"/>
    <col min="2554" max="2554" width="37" style="213" customWidth="1"/>
    <col min="2555" max="2555" width="17.375" style="213" customWidth="1"/>
    <col min="2556" max="2805" width="9" style="213" customWidth="1"/>
    <col min="2806" max="2806" width="29.625" style="213" customWidth="1"/>
    <col min="2807" max="2807" width="12.75" style="213"/>
    <col min="2808" max="2808" width="29.75" style="213" customWidth="1"/>
    <col min="2809" max="2809" width="17" style="213" customWidth="1"/>
    <col min="2810" max="2810" width="37" style="213" customWidth="1"/>
    <col min="2811" max="2811" width="17.375" style="213" customWidth="1"/>
    <col min="2812" max="3061" width="9" style="213" customWidth="1"/>
    <col min="3062" max="3062" width="29.625" style="213" customWidth="1"/>
    <col min="3063" max="3063" width="12.75" style="213"/>
    <col min="3064" max="3064" width="29.75" style="213" customWidth="1"/>
    <col min="3065" max="3065" width="17" style="213" customWidth="1"/>
    <col min="3066" max="3066" width="37" style="213" customWidth="1"/>
    <col min="3067" max="3067" width="17.375" style="213" customWidth="1"/>
    <col min="3068" max="3317" width="9" style="213" customWidth="1"/>
    <col min="3318" max="3318" width="29.625" style="213" customWidth="1"/>
    <col min="3319" max="3319" width="12.75" style="213"/>
    <col min="3320" max="3320" width="29.75" style="213" customWidth="1"/>
    <col min="3321" max="3321" width="17" style="213" customWidth="1"/>
    <col min="3322" max="3322" width="37" style="213" customWidth="1"/>
    <col min="3323" max="3323" width="17.375" style="213" customWidth="1"/>
    <col min="3324" max="3573" width="9" style="213" customWidth="1"/>
    <col min="3574" max="3574" width="29.625" style="213" customWidth="1"/>
    <col min="3575" max="3575" width="12.75" style="213"/>
    <col min="3576" max="3576" width="29.75" style="213" customWidth="1"/>
    <col min="3577" max="3577" width="17" style="213" customWidth="1"/>
    <col min="3578" max="3578" width="37" style="213" customWidth="1"/>
    <col min="3579" max="3579" width="17.375" style="213" customWidth="1"/>
    <col min="3580" max="3829" width="9" style="213" customWidth="1"/>
    <col min="3830" max="3830" width="29.625" style="213" customWidth="1"/>
    <col min="3831" max="3831" width="12.75" style="213"/>
    <col min="3832" max="3832" width="29.75" style="213" customWidth="1"/>
    <col min="3833" max="3833" width="17" style="213" customWidth="1"/>
    <col min="3834" max="3834" width="37" style="213" customWidth="1"/>
    <col min="3835" max="3835" width="17.375" style="213" customWidth="1"/>
    <col min="3836" max="4085" width="9" style="213" customWidth="1"/>
    <col min="4086" max="4086" width="29.625" style="213" customWidth="1"/>
    <col min="4087" max="4087" width="12.75" style="213"/>
    <col min="4088" max="4088" width="29.75" style="213" customWidth="1"/>
    <col min="4089" max="4089" width="17" style="213" customWidth="1"/>
    <col min="4090" max="4090" width="37" style="213" customWidth="1"/>
    <col min="4091" max="4091" width="17.375" style="213" customWidth="1"/>
    <col min="4092" max="4341" width="9" style="213" customWidth="1"/>
    <col min="4342" max="4342" width="29.625" style="213" customWidth="1"/>
    <col min="4343" max="4343" width="12.75" style="213"/>
    <col min="4344" max="4344" width="29.75" style="213" customWidth="1"/>
    <col min="4345" max="4345" width="17" style="213" customWidth="1"/>
    <col min="4346" max="4346" width="37" style="213" customWidth="1"/>
    <col min="4347" max="4347" width="17.375" style="213" customWidth="1"/>
    <col min="4348" max="4597" width="9" style="213" customWidth="1"/>
    <col min="4598" max="4598" width="29.625" style="213" customWidth="1"/>
    <col min="4599" max="4599" width="12.75" style="213"/>
    <col min="4600" max="4600" width="29.75" style="213" customWidth="1"/>
    <col min="4601" max="4601" width="17" style="213" customWidth="1"/>
    <col min="4602" max="4602" width="37" style="213" customWidth="1"/>
    <col min="4603" max="4603" width="17.375" style="213" customWidth="1"/>
    <col min="4604" max="4853" width="9" style="213" customWidth="1"/>
    <col min="4854" max="4854" width="29.625" style="213" customWidth="1"/>
    <col min="4855" max="4855" width="12.75" style="213"/>
    <col min="4856" max="4856" width="29.75" style="213" customWidth="1"/>
    <col min="4857" max="4857" width="17" style="213" customWidth="1"/>
    <col min="4858" max="4858" width="37" style="213" customWidth="1"/>
    <col min="4859" max="4859" width="17.375" style="213" customWidth="1"/>
    <col min="4860" max="5109" width="9" style="213" customWidth="1"/>
    <col min="5110" max="5110" width="29.625" style="213" customWidth="1"/>
    <col min="5111" max="5111" width="12.75" style="213"/>
    <col min="5112" max="5112" width="29.75" style="213" customWidth="1"/>
    <col min="5113" max="5113" width="17" style="213" customWidth="1"/>
    <col min="5114" max="5114" width="37" style="213" customWidth="1"/>
    <col min="5115" max="5115" width="17.375" style="213" customWidth="1"/>
    <col min="5116" max="5365" width="9" style="213" customWidth="1"/>
    <col min="5366" max="5366" width="29.625" style="213" customWidth="1"/>
    <col min="5367" max="5367" width="12.75" style="213"/>
    <col min="5368" max="5368" width="29.75" style="213" customWidth="1"/>
    <col min="5369" max="5369" width="17" style="213" customWidth="1"/>
    <col min="5370" max="5370" width="37" style="213" customWidth="1"/>
    <col min="5371" max="5371" width="17.375" style="213" customWidth="1"/>
    <col min="5372" max="5621" width="9" style="213" customWidth="1"/>
    <col min="5622" max="5622" width="29.625" style="213" customWidth="1"/>
    <col min="5623" max="5623" width="12.75" style="213"/>
    <col min="5624" max="5624" width="29.75" style="213" customWidth="1"/>
    <col min="5625" max="5625" width="17" style="213" customWidth="1"/>
    <col min="5626" max="5626" width="37" style="213" customWidth="1"/>
    <col min="5627" max="5627" width="17.375" style="213" customWidth="1"/>
    <col min="5628" max="5877" width="9" style="213" customWidth="1"/>
    <col min="5878" max="5878" width="29.625" style="213" customWidth="1"/>
    <col min="5879" max="5879" width="12.75" style="213"/>
    <col min="5880" max="5880" width="29.75" style="213" customWidth="1"/>
    <col min="5881" max="5881" width="17" style="213" customWidth="1"/>
    <col min="5882" max="5882" width="37" style="213" customWidth="1"/>
    <col min="5883" max="5883" width="17.375" style="213" customWidth="1"/>
    <col min="5884" max="6133" width="9" style="213" customWidth="1"/>
    <col min="6134" max="6134" width="29.625" style="213" customWidth="1"/>
    <col min="6135" max="6135" width="12.75" style="213"/>
    <col min="6136" max="6136" width="29.75" style="213" customWidth="1"/>
    <col min="6137" max="6137" width="17" style="213" customWidth="1"/>
    <col min="6138" max="6138" width="37" style="213" customWidth="1"/>
    <col min="6139" max="6139" width="17.375" style="213" customWidth="1"/>
    <col min="6140" max="6389" width="9" style="213" customWidth="1"/>
    <col min="6390" max="6390" width="29.625" style="213" customWidth="1"/>
    <col min="6391" max="6391" width="12.75" style="213"/>
    <col min="6392" max="6392" width="29.75" style="213" customWidth="1"/>
    <col min="6393" max="6393" width="17" style="213" customWidth="1"/>
    <col min="6394" max="6394" width="37" style="213" customWidth="1"/>
    <col min="6395" max="6395" width="17.375" style="213" customWidth="1"/>
    <col min="6396" max="6645" width="9" style="213" customWidth="1"/>
    <col min="6646" max="6646" width="29.625" style="213" customWidth="1"/>
    <col min="6647" max="6647" width="12.75" style="213"/>
    <col min="6648" max="6648" width="29.75" style="213" customWidth="1"/>
    <col min="6649" max="6649" width="17" style="213" customWidth="1"/>
    <col min="6650" max="6650" width="37" style="213" customWidth="1"/>
    <col min="6651" max="6651" width="17.375" style="213" customWidth="1"/>
    <col min="6652" max="6901" width="9" style="213" customWidth="1"/>
    <col min="6902" max="6902" width="29.625" style="213" customWidth="1"/>
    <col min="6903" max="6903" width="12.75" style="213"/>
    <col min="6904" max="6904" width="29.75" style="213" customWidth="1"/>
    <col min="6905" max="6905" width="17" style="213" customWidth="1"/>
    <col min="6906" max="6906" width="37" style="213" customWidth="1"/>
    <col min="6907" max="6907" width="17.375" style="213" customWidth="1"/>
    <col min="6908" max="7157" width="9" style="213" customWidth="1"/>
    <col min="7158" max="7158" width="29.625" style="213" customWidth="1"/>
    <col min="7159" max="7159" width="12.75" style="213"/>
    <col min="7160" max="7160" width="29.75" style="213" customWidth="1"/>
    <col min="7161" max="7161" width="17" style="213" customWidth="1"/>
    <col min="7162" max="7162" width="37" style="213" customWidth="1"/>
    <col min="7163" max="7163" width="17.375" style="213" customWidth="1"/>
    <col min="7164" max="7413" width="9" style="213" customWidth="1"/>
    <col min="7414" max="7414" width="29.625" style="213" customWidth="1"/>
    <col min="7415" max="7415" width="12.75" style="213"/>
    <col min="7416" max="7416" width="29.75" style="213" customWidth="1"/>
    <col min="7417" max="7417" width="17" style="213" customWidth="1"/>
    <col min="7418" max="7418" width="37" style="213" customWidth="1"/>
    <col min="7419" max="7419" width="17.375" style="213" customWidth="1"/>
    <col min="7420" max="7669" width="9" style="213" customWidth="1"/>
    <col min="7670" max="7670" width="29.625" style="213" customWidth="1"/>
    <col min="7671" max="7671" width="12.75" style="213"/>
    <col min="7672" max="7672" width="29.75" style="213" customWidth="1"/>
    <col min="7673" max="7673" width="17" style="213" customWidth="1"/>
    <col min="7674" max="7674" width="37" style="213" customWidth="1"/>
    <col min="7675" max="7675" width="17.375" style="213" customWidth="1"/>
    <col min="7676" max="7925" width="9" style="213" customWidth="1"/>
    <col min="7926" max="7926" width="29.625" style="213" customWidth="1"/>
    <col min="7927" max="7927" width="12.75" style="213"/>
    <col min="7928" max="7928" width="29.75" style="213" customWidth="1"/>
    <col min="7929" max="7929" width="17" style="213" customWidth="1"/>
    <col min="7930" max="7930" width="37" style="213" customWidth="1"/>
    <col min="7931" max="7931" width="17.375" style="213" customWidth="1"/>
    <col min="7932" max="8181" width="9" style="213" customWidth="1"/>
    <col min="8182" max="8182" width="29.625" style="213" customWidth="1"/>
    <col min="8183" max="8183" width="12.75" style="213"/>
    <col min="8184" max="8184" width="29.75" style="213" customWidth="1"/>
    <col min="8185" max="8185" width="17" style="213" customWidth="1"/>
    <col min="8186" max="8186" width="37" style="213" customWidth="1"/>
    <col min="8187" max="8187" width="17.375" style="213" customWidth="1"/>
    <col min="8188" max="8437" width="9" style="213" customWidth="1"/>
    <col min="8438" max="8438" width="29.625" style="213" customWidth="1"/>
    <col min="8439" max="8439" width="12.75" style="213"/>
    <col min="8440" max="8440" width="29.75" style="213" customWidth="1"/>
    <col min="8441" max="8441" width="17" style="213" customWidth="1"/>
    <col min="8442" max="8442" width="37" style="213" customWidth="1"/>
    <col min="8443" max="8443" width="17.375" style="213" customWidth="1"/>
    <col min="8444" max="8693" width="9" style="213" customWidth="1"/>
    <col min="8694" max="8694" width="29.625" style="213" customWidth="1"/>
    <col min="8695" max="8695" width="12.75" style="213"/>
    <col min="8696" max="8696" width="29.75" style="213" customWidth="1"/>
    <col min="8697" max="8697" width="17" style="213" customWidth="1"/>
    <col min="8698" max="8698" width="37" style="213" customWidth="1"/>
    <col min="8699" max="8699" width="17.375" style="213" customWidth="1"/>
    <col min="8700" max="8949" width="9" style="213" customWidth="1"/>
    <col min="8950" max="8950" width="29.625" style="213" customWidth="1"/>
    <col min="8951" max="8951" width="12.75" style="213"/>
    <col min="8952" max="8952" width="29.75" style="213" customWidth="1"/>
    <col min="8953" max="8953" width="17" style="213" customWidth="1"/>
    <col min="8954" max="8954" width="37" style="213" customWidth="1"/>
    <col min="8955" max="8955" width="17.375" style="213" customWidth="1"/>
    <col min="8956" max="9205" width="9" style="213" customWidth="1"/>
    <col min="9206" max="9206" width="29.625" style="213" customWidth="1"/>
    <col min="9207" max="9207" width="12.75" style="213"/>
    <col min="9208" max="9208" width="29.75" style="213" customWidth="1"/>
    <col min="9209" max="9209" width="17" style="213" customWidth="1"/>
    <col min="9210" max="9210" width="37" style="213" customWidth="1"/>
    <col min="9211" max="9211" width="17.375" style="213" customWidth="1"/>
    <col min="9212" max="9461" width="9" style="213" customWidth="1"/>
    <col min="9462" max="9462" width="29.625" style="213" customWidth="1"/>
    <col min="9463" max="9463" width="12.75" style="213"/>
    <col min="9464" max="9464" width="29.75" style="213" customWidth="1"/>
    <col min="9465" max="9465" width="17" style="213" customWidth="1"/>
    <col min="9466" max="9466" width="37" style="213" customWidth="1"/>
    <col min="9467" max="9467" width="17.375" style="213" customWidth="1"/>
    <col min="9468" max="9717" width="9" style="213" customWidth="1"/>
    <col min="9718" max="9718" width="29.625" style="213" customWidth="1"/>
    <col min="9719" max="9719" width="12.75" style="213"/>
    <col min="9720" max="9720" width="29.75" style="213" customWidth="1"/>
    <col min="9721" max="9721" width="17" style="213" customWidth="1"/>
    <col min="9722" max="9722" width="37" style="213" customWidth="1"/>
    <col min="9723" max="9723" width="17.375" style="213" customWidth="1"/>
    <col min="9724" max="9973" width="9" style="213" customWidth="1"/>
    <col min="9974" max="9974" width="29.625" style="213" customWidth="1"/>
    <col min="9975" max="9975" width="12.75" style="213"/>
    <col min="9976" max="9976" width="29.75" style="213" customWidth="1"/>
    <col min="9977" max="9977" width="17" style="213" customWidth="1"/>
    <col min="9978" max="9978" width="37" style="213" customWidth="1"/>
    <col min="9979" max="9979" width="17.375" style="213" customWidth="1"/>
    <col min="9980" max="10229" width="9" style="213" customWidth="1"/>
    <col min="10230" max="10230" width="29.625" style="213" customWidth="1"/>
    <col min="10231" max="10231" width="12.75" style="213"/>
    <col min="10232" max="10232" width="29.75" style="213" customWidth="1"/>
    <col min="10233" max="10233" width="17" style="213" customWidth="1"/>
    <col min="10234" max="10234" width="37" style="213" customWidth="1"/>
    <col min="10235" max="10235" width="17.375" style="213" customWidth="1"/>
    <col min="10236" max="10485" width="9" style="213" customWidth="1"/>
    <col min="10486" max="10486" width="29.625" style="213" customWidth="1"/>
    <col min="10487" max="10487" width="12.75" style="213"/>
    <col min="10488" max="10488" width="29.75" style="213" customWidth="1"/>
    <col min="10489" max="10489" width="17" style="213" customWidth="1"/>
    <col min="10490" max="10490" width="37" style="213" customWidth="1"/>
    <col min="10491" max="10491" width="17.375" style="213" customWidth="1"/>
    <col min="10492" max="10741" width="9" style="213" customWidth="1"/>
    <col min="10742" max="10742" width="29.625" style="213" customWidth="1"/>
    <col min="10743" max="10743" width="12.75" style="213"/>
    <col min="10744" max="10744" width="29.75" style="213" customWidth="1"/>
    <col min="10745" max="10745" width="17" style="213" customWidth="1"/>
    <col min="10746" max="10746" width="37" style="213" customWidth="1"/>
    <col min="10747" max="10747" width="17.375" style="213" customWidth="1"/>
    <col min="10748" max="10997" width="9" style="213" customWidth="1"/>
    <col min="10998" max="10998" width="29.625" style="213" customWidth="1"/>
    <col min="10999" max="10999" width="12.75" style="213"/>
    <col min="11000" max="11000" width="29.75" style="213" customWidth="1"/>
    <col min="11001" max="11001" width="17" style="213" customWidth="1"/>
    <col min="11002" max="11002" width="37" style="213" customWidth="1"/>
    <col min="11003" max="11003" width="17.375" style="213" customWidth="1"/>
    <col min="11004" max="11253" width="9" style="213" customWidth="1"/>
    <col min="11254" max="11254" width="29.625" style="213" customWidth="1"/>
    <col min="11255" max="11255" width="12.75" style="213"/>
    <col min="11256" max="11256" width="29.75" style="213" customWidth="1"/>
    <col min="11257" max="11257" width="17" style="213" customWidth="1"/>
    <col min="11258" max="11258" width="37" style="213" customWidth="1"/>
    <col min="11259" max="11259" width="17.375" style="213" customWidth="1"/>
    <col min="11260" max="11509" width="9" style="213" customWidth="1"/>
    <col min="11510" max="11510" width="29.625" style="213" customWidth="1"/>
    <col min="11511" max="11511" width="12.75" style="213"/>
    <col min="11512" max="11512" width="29.75" style="213" customWidth="1"/>
    <col min="11513" max="11513" width="17" style="213" customWidth="1"/>
    <col min="11514" max="11514" width="37" style="213" customWidth="1"/>
    <col min="11515" max="11515" width="17.375" style="213" customWidth="1"/>
    <col min="11516" max="11765" width="9" style="213" customWidth="1"/>
    <col min="11766" max="11766" width="29.625" style="213" customWidth="1"/>
    <col min="11767" max="11767" width="12.75" style="213"/>
    <col min="11768" max="11768" width="29.75" style="213" customWidth="1"/>
    <col min="11769" max="11769" width="17" style="213" customWidth="1"/>
    <col min="11770" max="11770" width="37" style="213" customWidth="1"/>
    <col min="11771" max="11771" width="17.375" style="213" customWidth="1"/>
    <col min="11772" max="12021" width="9" style="213" customWidth="1"/>
    <col min="12022" max="12022" width="29.625" style="213" customWidth="1"/>
    <col min="12023" max="12023" width="12.75" style="213"/>
    <col min="12024" max="12024" width="29.75" style="213" customWidth="1"/>
    <col min="12025" max="12025" width="17" style="213" customWidth="1"/>
    <col min="12026" max="12026" width="37" style="213" customWidth="1"/>
    <col min="12027" max="12027" width="17.375" style="213" customWidth="1"/>
    <col min="12028" max="12277" width="9" style="213" customWidth="1"/>
    <col min="12278" max="12278" width="29.625" style="213" customWidth="1"/>
    <col min="12279" max="12279" width="12.75" style="213"/>
    <col min="12280" max="12280" width="29.75" style="213" customWidth="1"/>
    <col min="12281" max="12281" width="17" style="213" customWidth="1"/>
    <col min="12282" max="12282" width="37" style="213" customWidth="1"/>
    <col min="12283" max="12283" width="17.375" style="213" customWidth="1"/>
    <col min="12284" max="12533" width="9" style="213" customWidth="1"/>
    <col min="12534" max="12534" width="29.625" style="213" customWidth="1"/>
    <col min="12535" max="12535" width="12.75" style="213"/>
    <col min="12536" max="12536" width="29.75" style="213" customWidth="1"/>
    <col min="12537" max="12537" width="17" style="213" customWidth="1"/>
    <col min="12538" max="12538" width="37" style="213" customWidth="1"/>
    <col min="12539" max="12539" width="17.375" style="213" customWidth="1"/>
    <col min="12540" max="12789" width="9" style="213" customWidth="1"/>
    <col min="12790" max="12790" width="29.625" style="213" customWidth="1"/>
    <col min="12791" max="12791" width="12.75" style="213"/>
    <col min="12792" max="12792" width="29.75" style="213" customWidth="1"/>
    <col min="12793" max="12793" width="17" style="213" customWidth="1"/>
    <col min="12794" max="12794" width="37" style="213" customWidth="1"/>
    <col min="12795" max="12795" width="17.375" style="213" customWidth="1"/>
    <col min="12796" max="13045" width="9" style="213" customWidth="1"/>
    <col min="13046" max="13046" width="29.625" style="213" customWidth="1"/>
    <col min="13047" max="13047" width="12.75" style="213"/>
    <col min="13048" max="13048" width="29.75" style="213" customWidth="1"/>
    <col min="13049" max="13049" width="17" style="213" customWidth="1"/>
    <col min="13050" max="13050" width="37" style="213" customWidth="1"/>
    <col min="13051" max="13051" width="17.375" style="213" customWidth="1"/>
    <col min="13052" max="13301" width="9" style="213" customWidth="1"/>
    <col min="13302" max="13302" width="29.625" style="213" customWidth="1"/>
    <col min="13303" max="13303" width="12.75" style="213"/>
    <col min="13304" max="13304" width="29.75" style="213" customWidth="1"/>
    <col min="13305" max="13305" width="17" style="213" customWidth="1"/>
    <col min="13306" max="13306" width="37" style="213" customWidth="1"/>
    <col min="13307" max="13307" width="17.375" style="213" customWidth="1"/>
    <col min="13308" max="13557" width="9" style="213" customWidth="1"/>
    <col min="13558" max="13558" width="29.625" style="213" customWidth="1"/>
    <col min="13559" max="13559" width="12.75" style="213"/>
    <col min="13560" max="13560" width="29.75" style="213" customWidth="1"/>
    <col min="13561" max="13561" width="17" style="213" customWidth="1"/>
    <col min="13562" max="13562" width="37" style="213" customWidth="1"/>
    <col min="13563" max="13563" width="17.375" style="213" customWidth="1"/>
    <col min="13564" max="13813" width="9" style="213" customWidth="1"/>
    <col min="13814" max="13814" width="29.625" style="213" customWidth="1"/>
    <col min="13815" max="13815" width="12.75" style="213"/>
    <col min="13816" max="13816" width="29.75" style="213" customWidth="1"/>
    <col min="13817" max="13817" width="17" style="213" customWidth="1"/>
    <col min="13818" max="13818" width="37" style="213" customWidth="1"/>
    <col min="13819" max="13819" width="17.375" style="213" customWidth="1"/>
    <col min="13820" max="14069" width="9" style="213" customWidth="1"/>
    <col min="14070" max="14070" width="29.625" style="213" customWidth="1"/>
    <col min="14071" max="14071" width="12.75" style="213"/>
    <col min="14072" max="14072" width="29.75" style="213" customWidth="1"/>
    <col min="14073" max="14073" width="17" style="213" customWidth="1"/>
    <col min="14074" max="14074" width="37" style="213" customWidth="1"/>
    <col min="14075" max="14075" width="17.375" style="213" customWidth="1"/>
    <col min="14076" max="14325" width="9" style="213" customWidth="1"/>
    <col min="14326" max="14326" width="29.625" style="213" customWidth="1"/>
    <col min="14327" max="14327" width="12.75" style="213"/>
    <col min="14328" max="14328" width="29.75" style="213" customWidth="1"/>
    <col min="14329" max="14329" width="17" style="213" customWidth="1"/>
    <col min="14330" max="14330" width="37" style="213" customWidth="1"/>
    <col min="14331" max="14331" width="17.375" style="213" customWidth="1"/>
    <col min="14332" max="14581" width="9" style="213" customWidth="1"/>
    <col min="14582" max="14582" width="29.625" style="213" customWidth="1"/>
    <col min="14583" max="14583" width="12.75" style="213"/>
    <col min="14584" max="14584" width="29.75" style="213" customWidth="1"/>
    <col min="14585" max="14585" width="17" style="213" customWidth="1"/>
    <col min="14586" max="14586" width="37" style="213" customWidth="1"/>
    <col min="14587" max="14587" width="17.375" style="213" customWidth="1"/>
    <col min="14588" max="14837" width="9" style="213" customWidth="1"/>
    <col min="14838" max="14838" width="29.625" style="213" customWidth="1"/>
    <col min="14839" max="14839" width="12.75" style="213"/>
    <col min="14840" max="14840" width="29.75" style="213" customWidth="1"/>
    <col min="14841" max="14841" width="17" style="213" customWidth="1"/>
    <col min="14842" max="14842" width="37" style="213" customWidth="1"/>
    <col min="14843" max="14843" width="17.375" style="213" customWidth="1"/>
    <col min="14844" max="15093" width="9" style="213" customWidth="1"/>
    <col min="15094" max="15094" width="29.625" style="213" customWidth="1"/>
    <col min="15095" max="15095" width="12.75" style="213"/>
    <col min="15096" max="15096" width="29.75" style="213" customWidth="1"/>
    <col min="15097" max="15097" width="17" style="213" customWidth="1"/>
    <col min="15098" max="15098" width="37" style="213" customWidth="1"/>
    <col min="15099" max="15099" width="17.375" style="213" customWidth="1"/>
    <col min="15100" max="15349" width="9" style="213" customWidth="1"/>
    <col min="15350" max="15350" width="29.625" style="213" customWidth="1"/>
    <col min="15351" max="15351" width="12.75" style="213"/>
    <col min="15352" max="15352" width="29.75" style="213" customWidth="1"/>
    <col min="15353" max="15353" width="17" style="213" customWidth="1"/>
    <col min="15354" max="15354" width="37" style="213" customWidth="1"/>
    <col min="15355" max="15355" width="17.375" style="213" customWidth="1"/>
    <col min="15356" max="15605" width="9" style="213" customWidth="1"/>
    <col min="15606" max="15606" width="29.625" style="213" customWidth="1"/>
    <col min="15607" max="15607" width="12.75" style="213"/>
    <col min="15608" max="15608" width="29.75" style="213" customWidth="1"/>
    <col min="15609" max="15609" width="17" style="213" customWidth="1"/>
    <col min="15610" max="15610" width="37" style="213" customWidth="1"/>
    <col min="15611" max="15611" width="17.375" style="213" customWidth="1"/>
    <col min="15612" max="15861" width="9" style="213" customWidth="1"/>
    <col min="15862" max="15862" width="29.625" style="213" customWidth="1"/>
    <col min="15863" max="15863" width="12.75" style="213"/>
    <col min="15864" max="15864" width="29.75" style="213" customWidth="1"/>
    <col min="15865" max="15865" width="17" style="213" customWidth="1"/>
    <col min="15866" max="15866" width="37" style="213" customWidth="1"/>
    <col min="15867" max="15867" width="17.375" style="213" customWidth="1"/>
    <col min="15868" max="16117" width="9" style="213" customWidth="1"/>
    <col min="16118" max="16118" width="29.625" style="213" customWidth="1"/>
    <col min="16119" max="16119" width="12.75" style="213"/>
    <col min="16120" max="16120" width="29.75" style="213" customWidth="1"/>
    <col min="16121" max="16121" width="17" style="213" customWidth="1"/>
    <col min="16122" max="16122" width="37" style="213" customWidth="1"/>
    <col min="16123" max="16123" width="17.375" style="213" customWidth="1"/>
    <col min="16124" max="16384" width="9" style="213" customWidth="1"/>
  </cols>
  <sheetData>
    <row r="1" ht="18.75" spans="1:9">
      <c r="A1" s="25" t="s">
        <v>592</v>
      </c>
      <c r="B1" s="25"/>
      <c r="C1" s="25"/>
      <c r="D1" s="25"/>
      <c r="E1" s="25"/>
      <c r="F1" s="25"/>
      <c r="G1" s="25"/>
      <c r="H1" s="25"/>
      <c r="I1" s="25"/>
    </row>
    <row r="2" ht="22.5" spans="1:10">
      <c r="A2" s="27" t="s">
        <v>593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19"/>
      <c r="B3" s="220"/>
      <c r="C3" s="220"/>
      <c r="D3" s="221"/>
      <c r="E3" s="219"/>
      <c r="F3" s="219"/>
      <c r="G3" s="222" t="s">
        <v>2</v>
      </c>
      <c r="H3" s="222"/>
      <c r="I3" s="222"/>
      <c r="J3" s="222"/>
    </row>
    <row r="4" s="212" customFormat="1" ht="56.25" spans="1:10">
      <c r="A4" s="223" t="s">
        <v>3</v>
      </c>
      <c r="B4" s="224" t="s">
        <v>4</v>
      </c>
      <c r="C4" s="224" t="s">
        <v>5</v>
      </c>
      <c r="D4" s="225" t="s">
        <v>6</v>
      </c>
      <c r="E4" s="226" t="s">
        <v>7</v>
      </c>
      <c r="F4" s="32" t="s">
        <v>594</v>
      </c>
      <c r="G4" s="227" t="s">
        <v>4</v>
      </c>
      <c r="H4" s="227" t="s">
        <v>5</v>
      </c>
      <c r="I4" s="225" t="s">
        <v>6</v>
      </c>
      <c r="J4" s="226" t="s">
        <v>7</v>
      </c>
    </row>
    <row r="5" s="212" customFormat="1" ht="20.1" customHeight="1" spans="1:10">
      <c r="A5" s="223" t="s">
        <v>9</v>
      </c>
      <c r="B5" s="228">
        <f>B6</f>
        <v>0</v>
      </c>
      <c r="C5" s="228"/>
      <c r="D5" s="229">
        <f>D6</f>
        <v>0</v>
      </c>
      <c r="E5" s="230" t="s">
        <v>511</v>
      </c>
      <c r="F5" s="32" t="s">
        <v>9</v>
      </c>
      <c r="G5" s="231">
        <f>B5</f>
        <v>0</v>
      </c>
      <c r="H5" s="231">
        <f>H6+H14</f>
        <v>0</v>
      </c>
      <c r="I5" s="231">
        <f>I6+I14</f>
        <v>0</v>
      </c>
      <c r="J5" s="252" t="s">
        <v>511</v>
      </c>
    </row>
    <row r="6" s="212" customFormat="1" ht="20.1" customHeight="1" spans="1:10">
      <c r="A6" s="36" t="s">
        <v>10</v>
      </c>
      <c r="B6" s="228">
        <f>B7</f>
        <v>0</v>
      </c>
      <c r="C6" s="228"/>
      <c r="D6" s="229"/>
      <c r="E6" s="230"/>
      <c r="F6" s="232" t="s">
        <v>11</v>
      </c>
      <c r="G6" s="231">
        <f>G7+G10</f>
        <v>0</v>
      </c>
      <c r="H6" s="231">
        <f>H7+H10</f>
        <v>0</v>
      </c>
      <c r="I6" s="231"/>
      <c r="J6" s="252"/>
    </row>
    <row r="7" s="212" customFormat="1" ht="20.1" customHeight="1" spans="1:10">
      <c r="A7" s="233" t="s">
        <v>595</v>
      </c>
      <c r="B7" s="234"/>
      <c r="C7" s="234"/>
      <c r="D7" s="235"/>
      <c r="E7" s="230"/>
      <c r="F7" s="233" t="s">
        <v>596</v>
      </c>
      <c r="G7" s="236"/>
      <c r="H7" s="236"/>
      <c r="I7" s="236"/>
      <c r="J7" s="252"/>
    </row>
    <row r="8" s="212" customFormat="1" ht="20.1" customHeight="1" spans="1:10">
      <c r="A8" s="233" t="s">
        <v>597</v>
      </c>
      <c r="B8" s="234"/>
      <c r="C8" s="237"/>
      <c r="D8" s="235"/>
      <c r="E8" s="230"/>
      <c r="F8" s="238" t="s">
        <v>598</v>
      </c>
      <c r="G8" s="239"/>
      <c r="H8" s="239"/>
      <c r="I8" s="236"/>
      <c r="J8" s="252"/>
    </row>
    <row r="9" s="212" customFormat="1" ht="20.1" customHeight="1" spans="1:10">
      <c r="A9" s="233" t="s">
        <v>599</v>
      </c>
      <c r="B9" s="237"/>
      <c r="C9" s="237"/>
      <c r="D9" s="235"/>
      <c r="E9" s="230"/>
      <c r="F9" s="233" t="s">
        <v>600</v>
      </c>
      <c r="G9" s="236"/>
      <c r="H9" s="236"/>
      <c r="I9" s="236"/>
      <c r="J9" s="252"/>
    </row>
    <row r="10" s="212" customFormat="1" ht="20.1" customHeight="1" spans="1:10">
      <c r="A10" s="233" t="s">
        <v>601</v>
      </c>
      <c r="B10" s="240"/>
      <c r="C10" s="240"/>
      <c r="D10" s="241"/>
      <c r="E10" s="230"/>
      <c r="F10" s="233" t="s">
        <v>602</v>
      </c>
      <c r="G10" s="236"/>
      <c r="H10" s="236"/>
      <c r="I10" s="236"/>
      <c r="J10" s="252"/>
    </row>
    <row r="11" s="212" customFormat="1" ht="20.1" customHeight="1" spans="1:10">
      <c r="A11" s="233"/>
      <c r="B11" s="240"/>
      <c r="C11" s="240"/>
      <c r="D11" s="241"/>
      <c r="E11" s="242"/>
      <c r="F11" s="233" t="s">
        <v>603</v>
      </c>
      <c r="G11" s="239"/>
      <c r="H11" s="239"/>
      <c r="I11" s="236"/>
      <c r="J11" s="252"/>
    </row>
    <row r="12" s="212" customFormat="1" ht="20.1" customHeight="1" spans="1:10">
      <c r="A12" s="243"/>
      <c r="B12" s="240"/>
      <c r="C12" s="240"/>
      <c r="D12" s="241"/>
      <c r="E12" s="242"/>
      <c r="F12" s="244"/>
      <c r="G12" s="236"/>
      <c r="H12" s="236"/>
      <c r="I12" s="236"/>
      <c r="J12" s="252"/>
    </row>
    <row r="13" s="212" customFormat="1" ht="20.1" customHeight="1" spans="1:10">
      <c r="A13" s="243"/>
      <c r="B13" s="240"/>
      <c r="C13" s="240"/>
      <c r="D13" s="241"/>
      <c r="E13" s="242"/>
      <c r="F13" s="244"/>
      <c r="G13" s="239"/>
      <c r="H13" s="239"/>
      <c r="I13" s="236"/>
      <c r="J13" s="252"/>
    </row>
    <row r="14" s="212" customFormat="1" ht="20.1" customHeight="1" spans="1:10">
      <c r="A14" s="36" t="s">
        <v>63</v>
      </c>
      <c r="B14" s="228"/>
      <c r="C14" s="228"/>
      <c r="D14" s="229"/>
      <c r="E14" s="245"/>
      <c r="F14" s="36" t="s">
        <v>64</v>
      </c>
      <c r="G14" s="231"/>
      <c r="H14" s="231"/>
      <c r="I14" s="231"/>
      <c r="J14" s="252"/>
    </row>
    <row r="15" s="212" customFormat="1" ht="20.1" customHeight="1" spans="1:10">
      <c r="A15" s="246" t="s">
        <v>604</v>
      </c>
      <c r="B15" s="237"/>
      <c r="C15" s="237"/>
      <c r="D15" s="235"/>
      <c r="E15" s="247"/>
      <c r="F15" s="246" t="s">
        <v>605</v>
      </c>
      <c r="G15" s="236"/>
      <c r="H15" s="236"/>
      <c r="I15" s="231"/>
      <c r="J15" s="252"/>
    </row>
    <row r="16" s="212" customFormat="1" ht="20.1" customHeight="1" spans="1:10">
      <c r="A16" s="246" t="s">
        <v>67</v>
      </c>
      <c r="B16" s="237"/>
      <c r="C16" s="237"/>
      <c r="D16" s="235"/>
      <c r="E16" s="247"/>
      <c r="F16" s="246" t="s">
        <v>606</v>
      </c>
      <c r="G16" s="236"/>
      <c r="H16" s="236"/>
      <c r="I16" s="236"/>
      <c r="J16" s="252"/>
    </row>
    <row r="17" s="212" customFormat="1" ht="20.1" customHeight="1" spans="1:10">
      <c r="A17" s="248"/>
      <c r="B17" s="249"/>
      <c r="C17" s="249"/>
      <c r="D17" s="250"/>
      <c r="E17" s="247"/>
      <c r="F17" s="246" t="s">
        <v>607</v>
      </c>
      <c r="G17" s="236"/>
      <c r="H17" s="236"/>
      <c r="I17" s="236"/>
      <c r="J17" s="253"/>
    </row>
    <row r="18" ht="54" customHeight="1" spans="1:10">
      <c r="A18" s="251" t="s">
        <v>608</v>
      </c>
      <c r="B18" s="251"/>
      <c r="C18" s="251"/>
      <c r="D18" s="251"/>
      <c r="E18" s="251"/>
      <c r="F18" s="251"/>
      <c r="G18" s="251"/>
      <c r="H18" s="251"/>
      <c r="I18" s="251"/>
      <c r="J18" s="251"/>
    </row>
  </sheetData>
  <mergeCells count="4">
    <mergeCell ref="A1:F1"/>
    <mergeCell ref="A2:J2"/>
    <mergeCell ref="G3:J3"/>
    <mergeCell ref="A18:J18"/>
  </mergeCells>
  <pageMargins left="0.786805555555556" right="0.629166666666667" top="0.904166666666667" bottom="0.75" header="0.3" footer="0.3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27" sqref="A27"/>
    </sheetView>
  </sheetViews>
  <sheetFormatPr defaultColWidth="9" defaultRowHeight="13.5" outlineLevelCol="7"/>
  <cols>
    <col min="1" max="1" width="34.125" customWidth="1"/>
    <col min="2" max="2" width="12.625" customWidth="1"/>
    <col min="3" max="3" width="15.0166666666667" customWidth="1"/>
    <col min="4" max="4" width="15.02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87" t="s">
        <v>609</v>
      </c>
      <c r="B1" s="187"/>
      <c r="C1" s="187"/>
      <c r="D1" s="187"/>
      <c r="E1" s="187"/>
      <c r="F1" s="187"/>
      <c r="G1" s="187"/>
    </row>
    <row r="2" ht="22.5" spans="1:8">
      <c r="A2" s="188" t="s">
        <v>610</v>
      </c>
      <c r="B2" s="188"/>
      <c r="C2" s="188"/>
      <c r="D2" s="188"/>
      <c r="E2" s="188"/>
      <c r="F2" s="188"/>
      <c r="G2" s="188"/>
      <c r="H2" s="188"/>
    </row>
    <row r="3" ht="18.75" spans="1:8">
      <c r="A3" s="189"/>
      <c r="B3" s="190"/>
      <c r="C3" s="190"/>
      <c r="D3" s="190"/>
      <c r="E3" s="7"/>
      <c r="G3" s="191" t="s">
        <v>2</v>
      </c>
      <c r="H3" s="191"/>
    </row>
    <row r="4" ht="42" customHeight="1" spans="1:8">
      <c r="A4" s="192" t="s">
        <v>3</v>
      </c>
      <c r="B4" s="192" t="s">
        <v>5</v>
      </c>
      <c r="C4" s="192" t="s">
        <v>611</v>
      </c>
      <c r="D4" s="193" t="s">
        <v>612</v>
      </c>
      <c r="E4" s="192" t="s">
        <v>594</v>
      </c>
      <c r="F4" s="192" t="s">
        <v>5</v>
      </c>
      <c r="G4" s="192" t="s">
        <v>611</v>
      </c>
      <c r="H4" s="193" t="s">
        <v>612</v>
      </c>
    </row>
    <row r="5" ht="24" customHeight="1" spans="1:8">
      <c r="A5" s="194" t="s">
        <v>9</v>
      </c>
      <c r="B5" s="195">
        <f>+B6+B16</f>
        <v>0</v>
      </c>
      <c r="C5" s="195"/>
      <c r="D5" s="196" t="s">
        <v>613</v>
      </c>
      <c r="E5" s="194" t="s">
        <v>9</v>
      </c>
      <c r="F5" s="195"/>
      <c r="G5" s="195"/>
      <c r="H5" s="196"/>
    </row>
    <row r="6" ht="24" customHeight="1" spans="1:8">
      <c r="A6" s="197" t="s">
        <v>10</v>
      </c>
      <c r="B6" s="195"/>
      <c r="C6" s="195"/>
      <c r="D6" s="198"/>
      <c r="E6" s="197" t="s">
        <v>11</v>
      </c>
      <c r="F6" s="199"/>
      <c r="G6" s="195"/>
      <c r="H6" s="198"/>
    </row>
    <row r="7" ht="24" customHeight="1" spans="1:8">
      <c r="A7" s="200" t="s">
        <v>614</v>
      </c>
      <c r="B7" s="201"/>
      <c r="C7" s="202"/>
      <c r="D7" s="198"/>
      <c r="E7" s="200" t="s">
        <v>615</v>
      </c>
      <c r="F7" s="201"/>
      <c r="G7" s="202"/>
      <c r="H7" s="198"/>
    </row>
    <row r="8" ht="24" customHeight="1" spans="1:8">
      <c r="A8" s="203" t="s">
        <v>616</v>
      </c>
      <c r="B8" s="201"/>
      <c r="C8" s="202"/>
      <c r="D8" s="198"/>
      <c r="E8" s="203" t="s">
        <v>616</v>
      </c>
      <c r="F8" s="201"/>
      <c r="G8" s="202"/>
      <c r="H8" s="198"/>
    </row>
    <row r="9" ht="24" customHeight="1" spans="1:8">
      <c r="A9" s="203" t="s">
        <v>617</v>
      </c>
      <c r="B9" s="201"/>
      <c r="C9" s="202"/>
      <c r="D9" s="198"/>
      <c r="E9" s="203" t="s">
        <v>617</v>
      </c>
      <c r="F9" s="201"/>
      <c r="G9" s="202"/>
      <c r="H9" s="198"/>
    </row>
    <row r="10" ht="24" customHeight="1" spans="1:8">
      <c r="A10" s="203" t="s">
        <v>618</v>
      </c>
      <c r="B10" s="201"/>
      <c r="C10" s="202"/>
      <c r="D10" s="198"/>
      <c r="E10" s="203" t="s">
        <v>618</v>
      </c>
      <c r="F10" s="201"/>
      <c r="G10" s="202"/>
      <c r="H10" s="198"/>
    </row>
    <row r="11" ht="24" customHeight="1" spans="1:8">
      <c r="A11" s="200" t="s">
        <v>619</v>
      </c>
      <c r="B11" s="201"/>
      <c r="C11" s="202"/>
      <c r="D11" s="198"/>
      <c r="E11" s="200" t="s">
        <v>620</v>
      </c>
      <c r="F11" s="201"/>
      <c r="G11" s="202"/>
      <c r="H11" s="198"/>
    </row>
    <row r="12" ht="24" customHeight="1" spans="1:8">
      <c r="A12" s="16" t="s">
        <v>621</v>
      </c>
      <c r="B12" s="201"/>
      <c r="C12" s="202"/>
      <c r="D12" s="198"/>
      <c r="E12" s="16" t="s">
        <v>621</v>
      </c>
      <c r="F12" s="201"/>
      <c r="G12" s="202"/>
      <c r="H12" s="198"/>
    </row>
    <row r="13" ht="24" customHeight="1" spans="1:8">
      <c r="A13" s="203" t="s">
        <v>622</v>
      </c>
      <c r="B13" s="201"/>
      <c r="C13" s="202"/>
      <c r="D13" s="198"/>
      <c r="E13" s="203" t="s">
        <v>622</v>
      </c>
      <c r="F13" s="201"/>
      <c r="G13" s="202"/>
      <c r="H13" s="198"/>
    </row>
    <row r="14" ht="24" customHeight="1" spans="1:8">
      <c r="A14" s="200" t="s">
        <v>623</v>
      </c>
      <c r="B14" s="201"/>
      <c r="C14" s="202"/>
      <c r="D14" s="198"/>
      <c r="E14" s="200" t="s">
        <v>624</v>
      </c>
      <c r="F14" s="201"/>
      <c r="G14" s="202"/>
      <c r="H14" s="198"/>
    </row>
    <row r="15" ht="24" customHeight="1" spans="1:8">
      <c r="A15" s="200" t="s">
        <v>625</v>
      </c>
      <c r="B15" s="201"/>
      <c r="C15" s="202"/>
      <c r="D15" s="198"/>
      <c r="E15" s="200" t="s">
        <v>626</v>
      </c>
      <c r="F15" s="201"/>
      <c r="G15" s="202"/>
      <c r="H15" s="198"/>
    </row>
    <row r="16" ht="24" customHeight="1" spans="1:8">
      <c r="A16" s="204" t="s">
        <v>627</v>
      </c>
      <c r="B16" s="199"/>
      <c r="C16" s="205"/>
      <c r="D16" s="205"/>
      <c r="E16" s="206" t="s">
        <v>628</v>
      </c>
      <c r="F16" s="199"/>
      <c r="G16" s="207"/>
      <c r="H16" s="198"/>
    </row>
    <row r="17" ht="24" customHeight="1" spans="1:8">
      <c r="A17" s="208"/>
      <c r="B17" s="208"/>
      <c r="C17" s="195"/>
      <c r="D17" s="198" t="s">
        <v>511</v>
      </c>
      <c r="E17" s="206" t="s">
        <v>629</v>
      </c>
      <c r="F17" s="199"/>
      <c r="G17" s="195"/>
      <c r="H17" s="198"/>
    </row>
    <row r="18" ht="21" customHeight="1" spans="1:8">
      <c r="A18" s="95" t="s">
        <v>630</v>
      </c>
      <c r="B18" s="95"/>
      <c r="C18" s="95"/>
      <c r="D18" s="95"/>
      <c r="E18" s="95"/>
      <c r="F18" s="209"/>
      <c r="G18" s="209"/>
      <c r="H18" s="210"/>
    </row>
    <row r="19" ht="14.25" spans="1:4">
      <c r="A19" s="2"/>
      <c r="D19" s="21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5">
    <mergeCell ref="A1:E1"/>
    <mergeCell ref="A2:H2"/>
    <mergeCell ref="A3:B3"/>
    <mergeCell ref="G3:H3"/>
    <mergeCell ref="A18:E18"/>
  </mergeCells>
  <pageMargins left="0.699305555555556" right="0.699305555555556" top="0.865277777777778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4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5" outlineLevelCol="7"/>
  <cols>
    <col min="1" max="1" width="29.9583333333333" style="152" customWidth="1"/>
    <col min="2" max="2" width="12.5" style="153" customWidth="1"/>
    <col min="3" max="3" width="12" style="153" customWidth="1"/>
    <col min="4" max="4" width="10.5" style="154" customWidth="1"/>
    <col min="5" max="5" width="30.475" style="152" customWidth="1"/>
    <col min="6" max="6" width="11" style="153" customWidth="1"/>
    <col min="7" max="7" width="11.625" style="153" customWidth="1"/>
    <col min="8" max="8" width="10.875" style="154" customWidth="1"/>
    <col min="9" max="16384" width="9" style="152"/>
  </cols>
  <sheetData>
    <row r="1" ht="18" customHeight="1" spans="1:8">
      <c r="A1" s="3" t="s">
        <v>631</v>
      </c>
      <c r="B1" s="3"/>
      <c r="C1" s="3"/>
      <c r="D1" s="3"/>
      <c r="E1" s="3"/>
      <c r="F1" s="3"/>
      <c r="G1" s="3"/>
      <c r="H1" s="3"/>
    </row>
    <row r="2" ht="22.5" spans="1:8">
      <c r="A2" s="5" t="s">
        <v>632</v>
      </c>
      <c r="B2" s="5"/>
      <c r="C2" s="5"/>
      <c r="D2" s="5"/>
      <c r="E2" s="5"/>
      <c r="F2" s="5"/>
      <c r="G2" s="5"/>
      <c r="H2" s="5"/>
    </row>
    <row r="3" ht="22.5" spans="1:8">
      <c r="A3" s="155"/>
      <c r="B3" s="156"/>
      <c r="C3" s="156"/>
      <c r="D3" s="157"/>
      <c r="E3" s="155"/>
      <c r="F3" s="158" t="s">
        <v>2</v>
      </c>
      <c r="G3" s="158"/>
      <c r="H3" s="158"/>
    </row>
    <row r="4" ht="56.25" spans="1:8">
      <c r="A4" s="159" t="s">
        <v>3</v>
      </c>
      <c r="B4" s="141" t="s">
        <v>4</v>
      </c>
      <c r="C4" s="141" t="s">
        <v>633</v>
      </c>
      <c r="D4" s="160" t="s">
        <v>612</v>
      </c>
      <c r="E4" s="159" t="s">
        <v>8</v>
      </c>
      <c r="F4" s="141" t="s">
        <v>4</v>
      </c>
      <c r="G4" s="141" t="s">
        <v>633</v>
      </c>
      <c r="H4" s="160" t="s">
        <v>612</v>
      </c>
    </row>
    <row r="5" ht="23" customHeight="1" spans="1:8">
      <c r="A5" s="159" t="s">
        <v>9</v>
      </c>
      <c r="B5" s="161">
        <f>B6+B33</f>
        <v>1474.9</v>
      </c>
      <c r="C5" s="161">
        <f>C6+C33</f>
        <v>18121.96</v>
      </c>
      <c r="D5" s="162">
        <f>(B5/C5-1)*100</f>
        <v>-91.8612556257712</v>
      </c>
      <c r="E5" s="163" t="s">
        <v>9</v>
      </c>
      <c r="F5" s="161">
        <f>F6+F33</f>
        <v>1474.9</v>
      </c>
      <c r="G5" s="161">
        <f>G6+G33</f>
        <v>18121.96</v>
      </c>
      <c r="H5" s="162">
        <f>(F5/G5-1)*100</f>
        <v>-91.8612556257712</v>
      </c>
    </row>
    <row r="6" ht="23" customHeight="1" spans="1:8">
      <c r="A6" s="164" t="s">
        <v>10</v>
      </c>
      <c r="B6" s="161">
        <f>B7+B24</f>
        <v>0</v>
      </c>
      <c r="C6" s="161">
        <f>C7+C24</f>
        <v>0</v>
      </c>
      <c r="D6" s="162" t="e">
        <f>(B6/C6-1)*100</f>
        <v>#DIV/0!</v>
      </c>
      <c r="E6" s="165" t="s">
        <v>11</v>
      </c>
      <c r="F6" s="161">
        <f>SUM(F7:F31)</f>
        <v>1300.34</v>
      </c>
      <c r="G6" s="161">
        <f>SUM(G7:G31)</f>
        <v>17947.4</v>
      </c>
      <c r="H6" s="162">
        <f t="shared" ref="H6:H41" si="0">(F6/G6-1)*100</f>
        <v>-92.754716560616</v>
      </c>
    </row>
    <row r="7" ht="23" customHeight="1" spans="1:8">
      <c r="A7" s="166" t="s">
        <v>12</v>
      </c>
      <c r="B7" s="167">
        <f>SUM(B8:B23)</f>
        <v>0</v>
      </c>
      <c r="C7" s="167">
        <f>SUM(C8:C23)</f>
        <v>0</v>
      </c>
      <c r="D7" s="162" t="e">
        <f>(B7/C7-1)*100</f>
        <v>#DIV/0!</v>
      </c>
      <c r="E7" s="168" t="s">
        <v>13</v>
      </c>
      <c r="F7" s="161">
        <v>489.02</v>
      </c>
      <c r="G7" s="161">
        <v>10483.64</v>
      </c>
      <c r="H7" s="162">
        <f t="shared" si="0"/>
        <v>-95.3353987737084</v>
      </c>
    </row>
    <row r="8" ht="23" customHeight="1" spans="1:8">
      <c r="A8" s="166" t="s">
        <v>14</v>
      </c>
      <c r="B8" s="167"/>
      <c r="C8" s="169"/>
      <c r="D8" s="162"/>
      <c r="E8" s="168" t="s">
        <v>15</v>
      </c>
      <c r="F8" s="161"/>
      <c r="G8" s="161"/>
      <c r="H8" s="162" t="e">
        <f t="shared" si="0"/>
        <v>#DIV/0!</v>
      </c>
    </row>
    <row r="9" ht="23" customHeight="1" spans="1:8">
      <c r="A9" s="166" t="s">
        <v>16</v>
      </c>
      <c r="B9" s="167"/>
      <c r="C9" s="169"/>
      <c r="D9" s="162"/>
      <c r="E9" s="168" t="s">
        <v>17</v>
      </c>
      <c r="F9" s="161"/>
      <c r="G9" s="161">
        <v>4.46</v>
      </c>
      <c r="H9" s="162">
        <f t="shared" si="0"/>
        <v>-100</v>
      </c>
    </row>
    <row r="10" ht="23" customHeight="1" spans="1:8">
      <c r="A10" s="166" t="s">
        <v>18</v>
      </c>
      <c r="B10" s="167"/>
      <c r="C10" s="169"/>
      <c r="D10" s="162"/>
      <c r="E10" s="168" t="s">
        <v>19</v>
      </c>
      <c r="F10" s="161"/>
      <c r="G10" s="161">
        <v>15.73</v>
      </c>
      <c r="H10" s="162">
        <f t="shared" si="0"/>
        <v>-100</v>
      </c>
    </row>
    <row r="11" ht="23" customHeight="1" spans="1:8">
      <c r="A11" s="166" t="s">
        <v>20</v>
      </c>
      <c r="B11" s="167"/>
      <c r="C11" s="169"/>
      <c r="D11" s="162"/>
      <c r="E11" s="168" t="s">
        <v>21</v>
      </c>
      <c r="F11" s="161"/>
      <c r="G11" s="161"/>
      <c r="H11" s="162" t="e">
        <f t="shared" si="0"/>
        <v>#DIV/0!</v>
      </c>
    </row>
    <row r="12" ht="23" customHeight="1" spans="1:8">
      <c r="A12" s="166" t="s">
        <v>22</v>
      </c>
      <c r="B12" s="170"/>
      <c r="C12" s="171"/>
      <c r="D12" s="162"/>
      <c r="E12" s="168" t="s">
        <v>23</v>
      </c>
      <c r="F12" s="161"/>
      <c r="G12" s="161"/>
      <c r="H12" s="162" t="e">
        <f t="shared" si="0"/>
        <v>#DIV/0!</v>
      </c>
    </row>
    <row r="13" ht="23" customHeight="1" spans="1:8">
      <c r="A13" s="166" t="s">
        <v>24</v>
      </c>
      <c r="B13" s="170"/>
      <c r="C13" s="171"/>
      <c r="D13" s="162"/>
      <c r="E13" s="168" t="s">
        <v>25</v>
      </c>
      <c r="F13" s="161">
        <v>40.56</v>
      </c>
      <c r="G13" s="161">
        <v>102.98</v>
      </c>
      <c r="H13" s="162">
        <f t="shared" si="0"/>
        <v>-60.6137114002719</v>
      </c>
    </row>
    <row r="14" ht="23" customHeight="1" spans="1:8">
      <c r="A14" s="166" t="s">
        <v>26</v>
      </c>
      <c r="B14" s="170"/>
      <c r="C14" s="171"/>
      <c r="D14" s="162"/>
      <c r="E14" s="168" t="s">
        <v>27</v>
      </c>
      <c r="F14" s="172">
        <v>218.92</v>
      </c>
      <c r="G14" s="161">
        <v>347.76</v>
      </c>
      <c r="H14" s="162">
        <f t="shared" si="0"/>
        <v>-37.0485392224523</v>
      </c>
    </row>
    <row r="15" ht="23" customHeight="1" spans="1:8">
      <c r="A15" s="166" t="s">
        <v>28</v>
      </c>
      <c r="B15" s="170"/>
      <c r="C15" s="171"/>
      <c r="D15" s="162"/>
      <c r="E15" s="168" t="s">
        <v>29</v>
      </c>
      <c r="F15" s="161">
        <v>66.33</v>
      </c>
      <c r="G15" s="161">
        <v>79.08</v>
      </c>
      <c r="H15" s="162">
        <f t="shared" si="0"/>
        <v>-16.1229135053111</v>
      </c>
    </row>
    <row r="16" ht="23" customHeight="1" spans="1:8">
      <c r="A16" s="166" t="s">
        <v>30</v>
      </c>
      <c r="B16" s="170"/>
      <c r="C16" s="171"/>
      <c r="D16" s="162"/>
      <c r="E16" s="168" t="s">
        <v>31</v>
      </c>
      <c r="F16" s="161">
        <v>2</v>
      </c>
      <c r="G16" s="161">
        <v>63.48</v>
      </c>
      <c r="H16" s="162">
        <f t="shared" si="0"/>
        <v>-96.8494013862634</v>
      </c>
    </row>
    <row r="17" ht="23" customHeight="1" spans="1:8">
      <c r="A17" s="166" t="s">
        <v>32</v>
      </c>
      <c r="B17" s="170"/>
      <c r="C17" s="171"/>
      <c r="D17" s="162"/>
      <c r="E17" s="168" t="s">
        <v>33</v>
      </c>
      <c r="F17" s="161">
        <v>32.26</v>
      </c>
      <c r="G17" s="161">
        <v>49.44</v>
      </c>
      <c r="H17" s="162">
        <f t="shared" si="0"/>
        <v>-34.7491909385113</v>
      </c>
    </row>
    <row r="18" ht="23" customHeight="1" spans="1:8">
      <c r="A18" s="166" t="s">
        <v>34</v>
      </c>
      <c r="B18" s="167"/>
      <c r="C18" s="169"/>
      <c r="D18" s="162"/>
      <c r="E18" s="168" t="s">
        <v>35</v>
      </c>
      <c r="F18" s="161">
        <v>383.19</v>
      </c>
      <c r="G18" s="161">
        <v>4226.23</v>
      </c>
      <c r="H18" s="162">
        <f t="shared" si="0"/>
        <v>-90.9330538091869</v>
      </c>
    </row>
    <row r="19" ht="23" customHeight="1" spans="1:8">
      <c r="A19" s="166" t="s">
        <v>36</v>
      </c>
      <c r="B19" s="170"/>
      <c r="C19" s="171"/>
      <c r="D19" s="162"/>
      <c r="E19" s="168" t="s">
        <v>37</v>
      </c>
      <c r="F19" s="161"/>
      <c r="G19" s="161">
        <v>134.7</v>
      </c>
      <c r="H19" s="162">
        <f t="shared" si="0"/>
        <v>-100</v>
      </c>
    </row>
    <row r="20" ht="23" customHeight="1" spans="1:8">
      <c r="A20" s="166" t="s">
        <v>38</v>
      </c>
      <c r="B20" s="170"/>
      <c r="C20" s="171"/>
      <c r="D20" s="162"/>
      <c r="E20" s="168" t="s">
        <v>39</v>
      </c>
      <c r="F20" s="161"/>
      <c r="G20" s="161"/>
      <c r="H20" s="162" t="e">
        <f t="shared" si="0"/>
        <v>#DIV/0!</v>
      </c>
    </row>
    <row r="21" ht="23" customHeight="1" spans="1:8">
      <c r="A21" s="166" t="s">
        <v>40</v>
      </c>
      <c r="B21" s="170"/>
      <c r="C21" s="171"/>
      <c r="D21" s="162"/>
      <c r="E21" s="168" t="s">
        <v>41</v>
      </c>
      <c r="F21" s="161"/>
      <c r="G21" s="161"/>
      <c r="H21" s="162" t="e">
        <f t="shared" si="0"/>
        <v>#DIV/0!</v>
      </c>
    </row>
    <row r="22" ht="23" customHeight="1" spans="1:8">
      <c r="A22" s="166" t="s">
        <v>42</v>
      </c>
      <c r="B22" s="170"/>
      <c r="C22" s="171"/>
      <c r="D22" s="162"/>
      <c r="E22" s="168" t="s">
        <v>43</v>
      </c>
      <c r="F22" s="161"/>
      <c r="G22" s="161"/>
      <c r="H22" s="162" t="e">
        <f t="shared" si="0"/>
        <v>#DIV/0!</v>
      </c>
    </row>
    <row r="23" ht="23" customHeight="1" spans="1:8">
      <c r="A23" s="166" t="s">
        <v>44</v>
      </c>
      <c r="B23" s="170"/>
      <c r="C23" s="171"/>
      <c r="D23" s="162"/>
      <c r="E23" s="173" t="s">
        <v>45</v>
      </c>
      <c r="F23" s="174"/>
      <c r="G23" s="174"/>
      <c r="H23" s="162" t="e">
        <f t="shared" si="0"/>
        <v>#DIV/0!</v>
      </c>
    </row>
    <row r="24" ht="23" customHeight="1" spans="1:8">
      <c r="A24" s="175" t="s">
        <v>46</v>
      </c>
      <c r="B24" s="167">
        <f>SUM(B25:B32)</f>
        <v>0</v>
      </c>
      <c r="C24" s="167">
        <f>SUM(C25:C32)</f>
        <v>0</v>
      </c>
      <c r="D24" s="162" t="e">
        <f>(B24/C24-1)*100</f>
        <v>#DIV/0!</v>
      </c>
      <c r="E24" s="168" t="s">
        <v>47</v>
      </c>
      <c r="F24" s="161"/>
      <c r="G24" s="161"/>
      <c r="H24" s="162" t="e">
        <f t="shared" si="0"/>
        <v>#DIV/0!</v>
      </c>
    </row>
    <row r="25" ht="23" customHeight="1" spans="1:8">
      <c r="A25" s="166" t="s">
        <v>48</v>
      </c>
      <c r="B25" s="167"/>
      <c r="C25" s="167"/>
      <c r="D25" s="162"/>
      <c r="E25" s="168" t="s">
        <v>49</v>
      </c>
      <c r="F25" s="161">
        <v>48.15</v>
      </c>
      <c r="G25" s="161">
        <v>181.71</v>
      </c>
      <c r="H25" s="162">
        <f t="shared" si="0"/>
        <v>-73.5017335314512</v>
      </c>
    </row>
    <row r="26" ht="23" customHeight="1" spans="1:8">
      <c r="A26" s="166" t="s">
        <v>50</v>
      </c>
      <c r="B26" s="167"/>
      <c r="C26" s="167"/>
      <c r="D26" s="162"/>
      <c r="E26" s="168" t="s">
        <v>51</v>
      </c>
      <c r="F26" s="161"/>
      <c r="G26" s="161"/>
      <c r="H26" s="162" t="e">
        <f t="shared" si="0"/>
        <v>#DIV/0!</v>
      </c>
    </row>
    <row r="27" ht="23" customHeight="1" spans="1:8">
      <c r="A27" s="166" t="s">
        <v>52</v>
      </c>
      <c r="B27" s="167"/>
      <c r="C27" s="167"/>
      <c r="D27" s="162"/>
      <c r="E27" s="168" t="s">
        <v>53</v>
      </c>
      <c r="F27" s="161">
        <v>5</v>
      </c>
      <c r="G27" s="161">
        <v>2257.99</v>
      </c>
      <c r="H27" s="162">
        <f t="shared" si="0"/>
        <v>-99.7785641211874</v>
      </c>
    </row>
    <row r="28" ht="23" customHeight="1" spans="1:8">
      <c r="A28" s="166" t="s">
        <v>54</v>
      </c>
      <c r="B28" s="167"/>
      <c r="C28" s="167"/>
      <c r="D28" s="162"/>
      <c r="E28" s="168" t="s">
        <v>55</v>
      </c>
      <c r="F28" s="161">
        <v>14.91</v>
      </c>
      <c r="G28" s="161"/>
      <c r="H28" s="162" t="e">
        <f t="shared" si="0"/>
        <v>#DIV/0!</v>
      </c>
    </row>
    <row r="29" ht="23" customHeight="1" spans="1:8">
      <c r="A29" s="166" t="s">
        <v>56</v>
      </c>
      <c r="B29" s="167"/>
      <c r="C29" s="167"/>
      <c r="D29" s="162"/>
      <c r="E29" s="168" t="s">
        <v>57</v>
      </c>
      <c r="F29" s="161"/>
      <c r="G29" s="161">
        <v>0.2</v>
      </c>
      <c r="H29" s="162">
        <f t="shared" si="0"/>
        <v>-100</v>
      </c>
    </row>
    <row r="30" ht="23" customHeight="1" spans="1:8">
      <c r="A30" s="166" t="s">
        <v>58</v>
      </c>
      <c r="B30" s="167"/>
      <c r="C30" s="167"/>
      <c r="D30" s="162"/>
      <c r="E30" s="168" t="s">
        <v>59</v>
      </c>
      <c r="F30" s="161"/>
      <c r="G30" s="161"/>
      <c r="H30" s="162" t="e">
        <f t="shared" si="0"/>
        <v>#DIV/0!</v>
      </c>
    </row>
    <row r="31" ht="23" customHeight="1" spans="1:8">
      <c r="A31" s="166" t="s">
        <v>60</v>
      </c>
      <c r="B31" s="167"/>
      <c r="C31" s="167"/>
      <c r="D31" s="162"/>
      <c r="E31" s="168" t="s">
        <v>61</v>
      </c>
      <c r="F31" s="161"/>
      <c r="G31" s="161"/>
      <c r="H31" s="162" t="e">
        <f t="shared" si="0"/>
        <v>#DIV/0!</v>
      </c>
    </row>
    <row r="32" ht="23" customHeight="1" spans="1:8">
      <c r="A32" s="166" t="s">
        <v>62</v>
      </c>
      <c r="B32" s="167"/>
      <c r="C32" s="167"/>
      <c r="D32" s="162"/>
      <c r="E32" s="168"/>
      <c r="F32" s="161"/>
      <c r="G32" s="161"/>
      <c r="H32" s="162" t="e">
        <f t="shared" si="0"/>
        <v>#DIV/0!</v>
      </c>
    </row>
    <row r="33" ht="23" customHeight="1" spans="1:8">
      <c r="A33" s="164" t="s">
        <v>63</v>
      </c>
      <c r="B33" s="161">
        <f>B34+B35+B38+B39+B42</f>
        <v>1474.9</v>
      </c>
      <c r="C33" s="161">
        <f>C34+C35+C38+C39+C42</f>
        <v>18121.96</v>
      </c>
      <c r="D33" s="162">
        <f>(B33/C33-1)*100</f>
        <v>-91.8612556257712</v>
      </c>
      <c r="E33" s="165" t="s">
        <v>64</v>
      </c>
      <c r="F33" s="161">
        <f>F34+F35+F36+F39+F41</f>
        <v>174.56</v>
      </c>
      <c r="G33" s="161">
        <f>G34+G35+G36+G39+G41</f>
        <v>174.56</v>
      </c>
      <c r="H33" s="162">
        <f t="shared" si="0"/>
        <v>0</v>
      </c>
    </row>
    <row r="34" ht="23" customHeight="1" spans="1:8">
      <c r="A34" s="93" t="s">
        <v>65</v>
      </c>
      <c r="B34" s="176">
        <v>1300.34</v>
      </c>
      <c r="C34" s="176">
        <v>17947.4</v>
      </c>
      <c r="D34" s="162">
        <f>(B34/C34-1)*100</f>
        <v>-92.754716560616</v>
      </c>
      <c r="E34" s="168" t="s">
        <v>66</v>
      </c>
      <c r="F34" s="177"/>
      <c r="G34" s="177"/>
      <c r="H34" s="162" t="e">
        <f t="shared" si="0"/>
        <v>#DIV/0!</v>
      </c>
    </row>
    <row r="35" ht="23" customHeight="1" spans="1:8">
      <c r="A35" s="93" t="s">
        <v>634</v>
      </c>
      <c r="B35" s="176"/>
      <c r="C35" s="176"/>
      <c r="D35" s="162"/>
      <c r="E35" s="168" t="s">
        <v>635</v>
      </c>
      <c r="F35" s="177"/>
      <c r="G35" s="177"/>
      <c r="H35" s="162" t="e">
        <f t="shared" si="0"/>
        <v>#DIV/0!</v>
      </c>
    </row>
    <row r="36" ht="23" customHeight="1" spans="1:8">
      <c r="A36" s="93" t="s">
        <v>636</v>
      </c>
      <c r="B36" s="176"/>
      <c r="C36" s="176"/>
      <c r="D36" s="162"/>
      <c r="E36" s="178" t="s">
        <v>637</v>
      </c>
      <c r="F36" s="177"/>
      <c r="G36" s="177"/>
      <c r="H36" s="162" t="e">
        <f t="shared" si="0"/>
        <v>#DIV/0!</v>
      </c>
    </row>
    <row r="37" ht="23" customHeight="1" spans="1:8">
      <c r="A37" s="93" t="s">
        <v>638</v>
      </c>
      <c r="B37" s="176"/>
      <c r="C37" s="176"/>
      <c r="D37" s="162"/>
      <c r="E37" s="179" t="s">
        <v>639</v>
      </c>
      <c r="F37" s="180"/>
      <c r="G37" s="180"/>
      <c r="H37" s="162" t="e">
        <f t="shared" si="0"/>
        <v>#DIV/0!</v>
      </c>
    </row>
    <row r="38" ht="23" customHeight="1" spans="1:8">
      <c r="A38" s="93" t="s">
        <v>640</v>
      </c>
      <c r="B38" s="176"/>
      <c r="C38" s="176"/>
      <c r="D38" s="162"/>
      <c r="E38" s="168" t="s">
        <v>641</v>
      </c>
      <c r="F38" s="181"/>
      <c r="G38" s="181"/>
      <c r="H38" s="162" t="e">
        <f t="shared" si="0"/>
        <v>#DIV/0!</v>
      </c>
    </row>
    <row r="39" ht="23" customHeight="1" spans="1:8">
      <c r="A39" s="182" t="s">
        <v>642</v>
      </c>
      <c r="B39" s="176"/>
      <c r="C39" s="176"/>
      <c r="D39" s="162"/>
      <c r="E39" s="168" t="s">
        <v>643</v>
      </c>
      <c r="F39" s="181"/>
      <c r="G39" s="181"/>
      <c r="H39" s="162" t="e">
        <f t="shared" si="0"/>
        <v>#DIV/0!</v>
      </c>
    </row>
    <row r="40" ht="23" customHeight="1" spans="1:8">
      <c r="A40" s="183" t="s">
        <v>644</v>
      </c>
      <c r="B40" s="176"/>
      <c r="C40" s="176"/>
      <c r="D40" s="162"/>
      <c r="E40" s="93"/>
      <c r="F40" s="180"/>
      <c r="G40" s="180"/>
      <c r="H40" s="162" t="e">
        <f t="shared" si="0"/>
        <v>#DIV/0!</v>
      </c>
    </row>
    <row r="41" ht="23" customHeight="1" spans="1:8">
      <c r="A41" s="93" t="s">
        <v>645</v>
      </c>
      <c r="B41" s="176"/>
      <c r="C41" s="176"/>
      <c r="D41" s="162"/>
      <c r="E41" s="184" t="s">
        <v>627</v>
      </c>
      <c r="F41" s="161">
        <v>174.56</v>
      </c>
      <c r="G41" s="161">
        <v>174.56</v>
      </c>
      <c r="H41" s="162">
        <f t="shared" si="0"/>
        <v>0</v>
      </c>
    </row>
    <row r="42" ht="23" customHeight="1" spans="1:8">
      <c r="A42" s="93" t="s">
        <v>646</v>
      </c>
      <c r="B42" s="176">
        <v>174.56</v>
      </c>
      <c r="C42" s="176">
        <v>174.56</v>
      </c>
      <c r="D42" s="162">
        <f>(B42/C42-1)*100</f>
        <v>0</v>
      </c>
      <c r="E42" s="184"/>
      <c r="F42" s="177"/>
      <c r="G42" s="177"/>
      <c r="H42" s="185"/>
    </row>
    <row r="43" ht="61.5" customHeight="1" spans="1:8">
      <c r="A43" s="186" t="s">
        <v>647</v>
      </c>
      <c r="B43" s="186"/>
      <c r="C43" s="186"/>
      <c r="D43" s="186"/>
      <c r="E43" s="186"/>
      <c r="F43" s="186"/>
      <c r="G43" s="186"/>
      <c r="H43" s="186"/>
    </row>
  </sheetData>
  <protectedRanges>
    <protectedRange sqref="B8:B23 B25:B32" name="区域1_2"/>
    <protectedRange sqref="B24" name="区域1_3_2"/>
  </protectedRanges>
  <mergeCells count="4">
    <mergeCell ref="A1:H1"/>
    <mergeCell ref="A2:H2"/>
    <mergeCell ref="F3:H3"/>
    <mergeCell ref="A43:H43"/>
  </mergeCells>
  <pageMargins left="0.984027777777778" right="0.275" top="0.55" bottom="0.629166666666667" header="0.313888888888889" footer="0.354166666666667"/>
  <pageSetup paperSize="9" scale="70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08"/>
  <sheetViews>
    <sheetView workbookViewId="0">
      <pane ySplit="5" topLeftCell="A141" activePane="bottomLeft" state="frozen"/>
      <selection/>
      <selection pane="bottomLeft" activeCell="B163" sqref="B163"/>
    </sheetView>
  </sheetViews>
  <sheetFormatPr defaultColWidth="21.5" defaultRowHeight="14.25" outlineLevelCol="1"/>
  <cols>
    <col min="1" max="1" width="57.4666666666667" style="137" customWidth="1"/>
    <col min="2" max="2" width="29.9083333333333" style="138" customWidth="1"/>
    <col min="3" max="3" width="16.25" style="137" customWidth="1"/>
    <col min="4" max="4" width="25" style="137" customWidth="1"/>
    <col min="5" max="16384" width="21.5" style="137"/>
  </cols>
  <sheetData>
    <row r="1" ht="18.75" spans="1:2">
      <c r="A1" s="3" t="s">
        <v>648</v>
      </c>
      <c r="B1" s="3"/>
    </row>
    <row r="2" s="136" customFormat="1" ht="22.5" spans="1:2">
      <c r="A2" s="5" t="s">
        <v>649</v>
      </c>
      <c r="B2" s="5"/>
    </row>
    <row r="3" ht="27" customHeight="1" spans="1:2">
      <c r="A3" s="139" t="s">
        <v>650</v>
      </c>
      <c r="B3" s="139"/>
    </row>
    <row r="4" ht="24" customHeight="1" spans="1:2">
      <c r="A4" s="140" t="s">
        <v>73</v>
      </c>
      <c r="B4" s="141" t="s">
        <v>651</v>
      </c>
    </row>
    <row r="5" ht="21.95" customHeight="1" spans="1:2">
      <c r="A5" s="142" t="s">
        <v>11</v>
      </c>
      <c r="B5" s="143">
        <f>B6+B98+B101+B113+B131+B143+B163+B229+B264+B284+B295+B336+B349+B358+B364+B375+B382+B385+B398+B399+B402+B405</f>
        <v>1300.34</v>
      </c>
    </row>
    <row r="6" ht="21.95" customHeight="1" spans="1:2">
      <c r="A6" s="144" t="s">
        <v>652</v>
      </c>
      <c r="B6" s="145">
        <f>SUM(B7,B15,B22,B28,B36,B43,B47,B49,B51,B56,B61,B64,B67,B71,B75,B79,B83,B86,B89,B91,B96)</f>
        <v>489.02</v>
      </c>
    </row>
    <row r="7" ht="21.95" customHeight="1" spans="1:2">
      <c r="A7" s="146" t="s">
        <v>653</v>
      </c>
      <c r="B7" s="145">
        <f>SUM(B8:B14)</f>
        <v>39.84</v>
      </c>
    </row>
    <row r="8" ht="21.95" customHeight="1" spans="1:2">
      <c r="A8" s="66" t="s">
        <v>654</v>
      </c>
      <c r="B8" s="147">
        <v>32</v>
      </c>
    </row>
    <row r="9" ht="21.95" customHeight="1" spans="1:2">
      <c r="A9" s="66" t="s">
        <v>655</v>
      </c>
      <c r="B9" s="147"/>
    </row>
    <row r="10" ht="21.95" customHeight="1" spans="1:2">
      <c r="A10" s="66" t="s">
        <v>656</v>
      </c>
      <c r="B10" s="147">
        <v>2.94</v>
      </c>
    </row>
    <row r="11" ht="21.95" customHeight="1" spans="1:2">
      <c r="A11" s="66" t="s">
        <v>657</v>
      </c>
      <c r="B11" s="147"/>
    </row>
    <row r="12" ht="21.95" customHeight="1" spans="1:2">
      <c r="A12" s="66" t="s">
        <v>658</v>
      </c>
      <c r="B12" s="147">
        <v>4.9</v>
      </c>
    </row>
    <row r="13" ht="21.95" customHeight="1" spans="1:2">
      <c r="A13" s="66" t="s">
        <v>659</v>
      </c>
      <c r="B13" s="147"/>
    </row>
    <row r="14" ht="21.95" customHeight="1" spans="1:2">
      <c r="A14" s="66" t="s">
        <v>660</v>
      </c>
      <c r="B14" s="147"/>
    </row>
    <row r="15" ht="21.95" customHeight="1" spans="1:2">
      <c r="A15" s="146" t="s">
        <v>661</v>
      </c>
      <c r="B15" s="145">
        <f>SUM(B16:B21)</f>
        <v>0</v>
      </c>
    </row>
    <row r="16" ht="21.95" customHeight="1" spans="1:2">
      <c r="A16" s="66" t="s">
        <v>662</v>
      </c>
      <c r="B16" s="147"/>
    </row>
    <row r="17" ht="21.95" customHeight="1" spans="1:2">
      <c r="A17" s="66" t="s">
        <v>663</v>
      </c>
      <c r="B17" s="147"/>
    </row>
    <row r="18" ht="21.95" customHeight="1" spans="1:2">
      <c r="A18" s="66" t="s">
        <v>664</v>
      </c>
      <c r="B18" s="147"/>
    </row>
    <row r="19" ht="21.95" customHeight="1" spans="1:2">
      <c r="A19" s="66" t="s">
        <v>665</v>
      </c>
      <c r="B19" s="147"/>
    </row>
    <row r="20" ht="21.95" customHeight="1" spans="1:2">
      <c r="A20" s="66" t="s">
        <v>666</v>
      </c>
      <c r="B20" s="147"/>
    </row>
    <row r="21" ht="21.95" customHeight="1" spans="1:2">
      <c r="A21" s="66" t="s">
        <v>667</v>
      </c>
      <c r="B21" s="147"/>
    </row>
    <row r="22" ht="21.95" customHeight="1" spans="1:2">
      <c r="A22" s="146" t="s">
        <v>668</v>
      </c>
      <c r="B22" s="145">
        <f>SUM(B23:B27)</f>
        <v>440.18</v>
      </c>
    </row>
    <row r="23" ht="21.95" customHeight="1" spans="1:2">
      <c r="A23" s="66" t="s">
        <v>669</v>
      </c>
      <c r="B23" s="147">
        <v>438.18</v>
      </c>
    </row>
    <row r="24" ht="21.95" customHeight="1" spans="1:2">
      <c r="A24" s="66" t="s">
        <v>670</v>
      </c>
      <c r="B24" s="147"/>
    </row>
    <row r="25" ht="21.95" customHeight="1" spans="1:2">
      <c r="A25" s="66" t="s">
        <v>671</v>
      </c>
      <c r="B25" s="147">
        <v>2</v>
      </c>
    </row>
    <row r="26" ht="21.95" customHeight="1" spans="1:2">
      <c r="A26" s="66" t="s">
        <v>672</v>
      </c>
      <c r="B26" s="147"/>
    </row>
    <row r="27" ht="21.95" customHeight="1" spans="1:2">
      <c r="A27" s="66" t="s">
        <v>673</v>
      </c>
      <c r="B27" s="147"/>
    </row>
    <row r="28" ht="21.95" customHeight="1" spans="1:2">
      <c r="A28" s="146" t="s">
        <v>674</v>
      </c>
      <c r="B28" s="145">
        <f>SUM(B29:B35)</f>
        <v>0</v>
      </c>
    </row>
    <row r="29" ht="21.95" customHeight="1" spans="1:2">
      <c r="A29" s="66" t="s">
        <v>675</v>
      </c>
      <c r="B29" s="147"/>
    </row>
    <row r="30" ht="21.95" customHeight="1" spans="1:2">
      <c r="A30" s="66" t="s">
        <v>676</v>
      </c>
      <c r="B30" s="147"/>
    </row>
    <row r="31" ht="21.95" customHeight="1" spans="1:2">
      <c r="A31" s="66" t="s">
        <v>677</v>
      </c>
      <c r="B31" s="147"/>
    </row>
    <row r="32" ht="21.95" customHeight="1" spans="1:2">
      <c r="A32" s="66" t="s">
        <v>678</v>
      </c>
      <c r="B32" s="147"/>
    </row>
    <row r="33" ht="21.95" customHeight="1" spans="1:2">
      <c r="A33" s="66" t="s">
        <v>679</v>
      </c>
      <c r="B33" s="147"/>
    </row>
    <row r="34" ht="21.95" customHeight="1" spans="1:2">
      <c r="A34" s="66" t="s">
        <v>680</v>
      </c>
      <c r="B34" s="147"/>
    </row>
    <row r="35" ht="21.95" customHeight="1" spans="1:2">
      <c r="A35" s="66" t="s">
        <v>681</v>
      </c>
      <c r="B35" s="147"/>
    </row>
    <row r="36" ht="21.95" customHeight="1" spans="1:2">
      <c r="A36" s="146" t="s">
        <v>682</v>
      </c>
      <c r="B36" s="145">
        <f>SUM(B37:B42)</f>
        <v>0</v>
      </c>
    </row>
    <row r="37" ht="21.95" customHeight="1" spans="1:2">
      <c r="A37" s="66" t="s">
        <v>683</v>
      </c>
      <c r="B37" s="147"/>
    </row>
    <row r="38" ht="21.95" customHeight="1" spans="1:2">
      <c r="A38" s="66" t="s">
        <v>684</v>
      </c>
      <c r="B38" s="147"/>
    </row>
    <row r="39" ht="21.95" customHeight="1" spans="1:2">
      <c r="A39" s="66" t="s">
        <v>685</v>
      </c>
      <c r="B39" s="147"/>
    </row>
    <row r="40" ht="21.95" customHeight="1" spans="1:2">
      <c r="A40" s="66" t="s">
        <v>686</v>
      </c>
      <c r="B40" s="147"/>
    </row>
    <row r="41" ht="21.95" customHeight="1" spans="1:2">
      <c r="A41" s="66" t="s">
        <v>687</v>
      </c>
      <c r="B41" s="147"/>
    </row>
    <row r="42" ht="21.95" customHeight="1" spans="1:2">
      <c r="A42" s="66" t="s">
        <v>688</v>
      </c>
      <c r="B42" s="147"/>
    </row>
    <row r="43" ht="21.95" customHeight="1" spans="1:2">
      <c r="A43" s="146" t="s">
        <v>689</v>
      </c>
      <c r="B43" s="145">
        <f>SUM(B44:B46)</f>
        <v>2</v>
      </c>
    </row>
    <row r="44" ht="21.95" customHeight="1" spans="1:2">
      <c r="A44" s="66" t="s">
        <v>690</v>
      </c>
      <c r="B44" s="147"/>
    </row>
    <row r="45" ht="21.95" customHeight="1" spans="1:2">
      <c r="A45" s="66" t="s">
        <v>691</v>
      </c>
      <c r="B45" s="147"/>
    </row>
    <row r="46" ht="21.95" customHeight="1" spans="1:2">
      <c r="A46" s="66" t="s">
        <v>692</v>
      </c>
      <c r="B46" s="147">
        <v>2</v>
      </c>
    </row>
    <row r="47" ht="21.95" customHeight="1" spans="1:2">
      <c r="A47" s="146" t="s">
        <v>693</v>
      </c>
      <c r="B47" s="145">
        <f>SUM(B48)</f>
        <v>0</v>
      </c>
    </row>
    <row r="48" ht="21.95" customHeight="1" spans="1:2">
      <c r="A48" s="66" t="s">
        <v>694</v>
      </c>
      <c r="B48" s="147"/>
    </row>
    <row r="49" ht="21.95" customHeight="1" spans="1:2">
      <c r="A49" s="146" t="s">
        <v>695</v>
      </c>
      <c r="B49" s="145">
        <f>SUM(B50)</f>
        <v>0</v>
      </c>
    </row>
    <row r="50" ht="21.95" customHeight="1" spans="1:2">
      <c r="A50" s="66" t="s">
        <v>696</v>
      </c>
      <c r="B50" s="147"/>
    </row>
    <row r="51" ht="21.95" customHeight="1" spans="1:2">
      <c r="A51" s="146" t="s">
        <v>697</v>
      </c>
      <c r="B51" s="145">
        <f>SUM(B52:B55)</f>
        <v>0</v>
      </c>
    </row>
    <row r="52" ht="21.95" customHeight="1" spans="1:2">
      <c r="A52" s="66" t="s">
        <v>698</v>
      </c>
      <c r="B52" s="147"/>
    </row>
    <row r="53" ht="21.95" customHeight="1" spans="1:2">
      <c r="A53" s="66" t="s">
        <v>699</v>
      </c>
      <c r="B53" s="147"/>
    </row>
    <row r="54" ht="21.95" customHeight="1" spans="1:2">
      <c r="A54" s="66" t="s">
        <v>700</v>
      </c>
      <c r="B54" s="147"/>
    </row>
    <row r="55" ht="21.95" customHeight="1" spans="1:2">
      <c r="A55" s="66" t="s">
        <v>701</v>
      </c>
      <c r="B55" s="147"/>
    </row>
    <row r="56" ht="21.95" customHeight="1" spans="1:2">
      <c r="A56" s="146" t="s">
        <v>702</v>
      </c>
      <c r="B56" s="145">
        <f>SUM(B57:B60)</f>
        <v>0</v>
      </c>
    </row>
    <row r="57" ht="21.95" customHeight="1" spans="1:2">
      <c r="A57" s="66" t="s">
        <v>703</v>
      </c>
      <c r="B57" s="147"/>
    </row>
    <row r="58" ht="21.95" customHeight="1" spans="1:2">
      <c r="A58" s="66" t="s">
        <v>704</v>
      </c>
      <c r="B58" s="147"/>
    </row>
    <row r="59" ht="21.95" customHeight="1" spans="1:2">
      <c r="A59" s="66" t="s">
        <v>705</v>
      </c>
      <c r="B59" s="147"/>
    </row>
    <row r="60" ht="21.95" customHeight="1" spans="1:2">
      <c r="A60" s="66" t="s">
        <v>706</v>
      </c>
      <c r="B60" s="147"/>
    </row>
    <row r="61" ht="21.95" customHeight="1" spans="1:2">
      <c r="A61" s="146" t="s">
        <v>707</v>
      </c>
      <c r="B61" s="145">
        <f>SUM(B62:B63)</f>
        <v>0</v>
      </c>
    </row>
    <row r="62" ht="21.95" customHeight="1" spans="1:2">
      <c r="A62" s="66" t="s">
        <v>708</v>
      </c>
      <c r="B62" s="147"/>
    </row>
    <row r="63" ht="21.95" customHeight="1" spans="1:2">
      <c r="A63" s="66" t="s">
        <v>709</v>
      </c>
      <c r="B63" s="147"/>
    </row>
    <row r="64" ht="21.95" customHeight="1" spans="1:2">
      <c r="A64" s="146" t="s">
        <v>710</v>
      </c>
      <c r="B64" s="145">
        <f>SUM(B65:B66)</f>
        <v>0</v>
      </c>
    </row>
    <row r="65" ht="21.95" customHeight="1" spans="1:2">
      <c r="A65" s="66" t="s">
        <v>711</v>
      </c>
      <c r="B65" s="147"/>
    </row>
    <row r="66" ht="21.95" customHeight="1" spans="1:2">
      <c r="A66" s="66" t="s">
        <v>712</v>
      </c>
      <c r="B66" s="147"/>
    </row>
    <row r="67" ht="21.95" customHeight="1" spans="1:2">
      <c r="A67" s="146" t="s">
        <v>713</v>
      </c>
      <c r="B67" s="145">
        <f>SUM(B68:B70)</f>
        <v>0</v>
      </c>
    </row>
    <row r="68" ht="21.95" customHeight="1" spans="1:2">
      <c r="A68" s="66" t="s">
        <v>714</v>
      </c>
      <c r="B68" s="147"/>
    </row>
    <row r="69" ht="21.95" customHeight="1" spans="1:2">
      <c r="A69" s="66" t="s">
        <v>715</v>
      </c>
      <c r="B69" s="147"/>
    </row>
    <row r="70" ht="21.95" customHeight="1" spans="1:2">
      <c r="A70" s="66" t="s">
        <v>716</v>
      </c>
      <c r="B70" s="147"/>
    </row>
    <row r="71" ht="21.95" customHeight="1" spans="1:2">
      <c r="A71" s="146" t="s">
        <v>717</v>
      </c>
      <c r="B71" s="145">
        <f>SUM(B72:B74)</f>
        <v>0</v>
      </c>
    </row>
    <row r="72" ht="21.95" customHeight="1" spans="1:2">
      <c r="A72" s="66" t="s">
        <v>718</v>
      </c>
      <c r="B72" s="147"/>
    </row>
    <row r="73" ht="21.95" customHeight="1" spans="1:2">
      <c r="A73" s="66" t="s">
        <v>719</v>
      </c>
      <c r="B73" s="147"/>
    </row>
    <row r="74" ht="21.95" customHeight="1" spans="1:2">
      <c r="A74" s="66" t="s">
        <v>720</v>
      </c>
      <c r="B74" s="147"/>
    </row>
    <row r="75" ht="21.95" customHeight="1" spans="1:2">
      <c r="A75" s="146" t="s">
        <v>721</v>
      </c>
      <c r="B75" s="145">
        <f>SUM(B76:B78)</f>
        <v>0</v>
      </c>
    </row>
    <row r="76" ht="21.95" customHeight="1" spans="1:2">
      <c r="A76" s="66" t="s">
        <v>722</v>
      </c>
      <c r="B76" s="147"/>
    </row>
    <row r="77" ht="21.95" customHeight="1" spans="1:2">
      <c r="A77" s="66" t="s">
        <v>723</v>
      </c>
      <c r="B77" s="147"/>
    </row>
    <row r="78" ht="21.95" customHeight="1" spans="1:2">
      <c r="A78" s="66" t="s">
        <v>724</v>
      </c>
      <c r="B78" s="147"/>
    </row>
    <row r="79" ht="21.95" customHeight="1" spans="1:2">
      <c r="A79" s="146" t="s">
        <v>725</v>
      </c>
      <c r="B79" s="145">
        <f>SUM(B80:B82)</f>
        <v>0</v>
      </c>
    </row>
    <row r="80" ht="21.95" customHeight="1" spans="1:2">
      <c r="A80" s="66" t="s">
        <v>726</v>
      </c>
      <c r="B80" s="147"/>
    </row>
    <row r="81" ht="21.95" customHeight="1" spans="1:2">
      <c r="A81" s="66" t="s">
        <v>727</v>
      </c>
      <c r="B81" s="147"/>
    </row>
    <row r="82" ht="21.95" customHeight="1" spans="1:2">
      <c r="A82" s="66" t="s">
        <v>728</v>
      </c>
      <c r="B82" s="147"/>
    </row>
    <row r="83" ht="21.95" customHeight="1" spans="1:2">
      <c r="A83" s="146" t="s">
        <v>729</v>
      </c>
      <c r="B83" s="145">
        <f>SUM(B84:B85)</f>
        <v>2</v>
      </c>
    </row>
    <row r="84" ht="21.95" customHeight="1" spans="1:2">
      <c r="A84" s="66" t="s">
        <v>730</v>
      </c>
      <c r="B84" s="147"/>
    </row>
    <row r="85" ht="21.95" customHeight="1" spans="1:2">
      <c r="A85" s="66" t="s">
        <v>731</v>
      </c>
      <c r="B85" s="147">
        <v>2</v>
      </c>
    </row>
    <row r="86" ht="21.95" customHeight="1" spans="1:2">
      <c r="A86" s="146" t="s">
        <v>732</v>
      </c>
      <c r="B86" s="145">
        <f>SUM(B87:B88)</f>
        <v>5</v>
      </c>
    </row>
    <row r="87" ht="21.95" customHeight="1" spans="1:2">
      <c r="A87" s="66" t="s">
        <v>733</v>
      </c>
      <c r="B87" s="147"/>
    </row>
    <row r="88" ht="21.95" customHeight="1" spans="1:2">
      <c r="A88" s="66" t="s">
        <v>734</v>
      </c>
      <c r="B88" s="147">
        <v>5</v>
      </c>
    </row>
    <row r="89" ht="21.95" customHeight="1" spans="1:2">
      <c r="A89" s="146" t="s">
        <v>735</v>
      </c>
      <c r="B89" s="145">
        <f>SUM(B90)</f>
        <v>0</v>
      </c>
    </row>
    <row r="90" ht="21.95" customHeight="1" spans="1:2">
      <c r="A90" s="66" t="s">
        <v>736</v>
      </c>
      <c r="B90" s="147"/>
    </row>
    <row r="91" ht="21.95" customHeight="1" spans="1:2">
      <c r="A91" s="146" t="s">
        <v>737</v>
      </c>
      <c r="B91" s="145">
        <f>SUM(B92:B95)</f>
        <v>0</v>
      </c>
    </row>
    <row r="92" ht="21.95" customHeight="1" spans="1:2">
      <c r="A92" s="66" t="s">
        <v>738</v>
      </c>
      <c r="B92" s="147"/>
    </row>
    <row r="93" ht="21.95" customHeight="1" spans="1:2">
      <c r="A93" s="66" t="s">
        <v>739</v>
      </c>
      <c r="B93" s="147"/>
    </row>
    <row r="94" ht="21.95" customHeight="1" spans="1:2">
      <c r="A94" s="66" t="s">
        <v>740</v>
      </c>
      <c r="B94" s="147"/>
    </row>
    <row r="95" ht="21.95" customHeight="1" spans="1:2">
      <c r="A95" s="66" t="s">
        <v>741</v>
      </c>
      <c r="B95" s="147"/>
    </row>
    <row r="96" ht="21.95" customHeight="1" spans="1:2">
      <c r="A96" s="146" t="s">
        <v>742</v>
      </c>
      <c r="B96" s="145">
        <f>SUM(B97)</f>
        <v>0</v>
      </c>
    </row>
    <row r="97" ht="21.95" customHeight="1" spans="1:2">
      <c r="A97" s="66" t="s">
        <v>743</v>
      </c>
      <c r="B97" s="147"/>
    </row>
    <row r="98" ht="21.95" customHeight="1" spans="1:2">
      <c r="A98" s="148" t="s">
        <v>744</v>
      </c>
      <c r="B98" s="145">
        <f>SUM(B99)</f>
        <v>0</v>
      </c>
    </row>
    <row r="99" ht="21.95" customHeight="1" spans="1:2">
      <c r="A99" s="146" t="s">
        <v>745</v>
      </c>
      <c r="B99" s="145">
        <f>SUM(B100)</f>
        <v>0</v>
      </c>
    </row>
    <row r="100" ht="21.95" customHeight="1" spans="1:2">
      <c r="A100" s="66" t="s">
        <v>746</v>
      </c>
      <c r="B100" s="147"/>
    </row>
    <row r="101" ht="21.95" customHeight="1" spans="1:2">
      <c r="A101" s="148" t="s">
        <v>747</v>
      </c>
      <c r="B101" s="145">
        <f>SUM(B102,B106,B111)</f>
        <v>0</v>
      </c>
    </row>
    <row r="102" ht="21.95" customHeight="1" spans="1:2">
      <c r="A102" s="146" t="s">
        <v>748</v>
      </c>
      <c r="B102" s="145">
        <f>SUM(B103:B105)</f>
        <v>0</v>
      </c>
    </row>
    <row r="103" ht="21.95" customHeight="1" spans="1:2">
      <c r="A103" s="66" t="s">
        <v>749</v>
      </c>
      <c r="B103" s="147"/>
    </row>
    <row r="104" ht="21.95" customHeight="1" spans="1:2">
      <c r="A104" s="66" t="s">
        <v>750</v>
      </c>
      <c r="B104" s="147"/>
    </row>
    <row r="105" ht="21.95" customHeight="1" spans="1:2">
      <c r="A105" s="66" t="s">
        <v>751</v>
      </c>
      <c r="B105" s="147"/>
    </row>
    <row r="106" ht="21.95" customHeight="1" spans="1:2">
      <c r="A106" s="146" t="s">
        <v>752</v>
      </c>
      <c r="B106" s="145">
        <f>SUM(B107:B110)</f>
        <v>0</v>
      </c>
    </row>
    <row r="107" ht="21.95" customHeight="1" spans="1:2">
      <c r="A107" s="66" t="s">
        <v>753</v>
      </c>
      <c r="B107" s="147"/>
    </row>
    <row r="108" ht="21.95" customHeight="1" spans="1:2">
      <c r="A108" s="66" t="s">
        <v>754</v>
      </c>
      <c r="B108" s="147"/>
    </row>
    <row r="109" ht="21.95" customHeight="1" spans="1:2">
      <c r="A109" s="66" t="s">
        <v>755</v>
      </c>
      <c r="B109" s="147"/>
    </row>
    <row r="110" ht="21.95" customHeight="1" spans="1:2">
      <c r="A110" s="66" t="s">
        <v>756</v>
      </c>
      <c r="B110" s="147"/>
    </row>
    <row r="111" ht="21.95" customHeight="1" spans="1:2">
      <c r="A111" s="146" t="s">
        <v>757</v>
      </c>
      <c r="B111" s="145">
        <f>SUM(B112)</f>
        <v>0</v>
      </c>
    </row>
    <row r="112" ht="21.95" customHeight="1" spans="1:2">
      <c r="A112" s="66" t="s">
        <v>758</v>
      </c>
      <c r="B112" s="147"/>
    </row>
    <row r="113" ht="21.95" customHeight="1" spans="1:2">
      <c r="A113" s="148" t="s">
        <v>759</v>
      </c>
      <c r="B113" s="145">
        <f>SUM(B114,B117,B122,B124,B126,B129)</f>
        <v>0</v>
      </c>
    </row>
    <row r="114" ht="21.95" customHeight="1" spans="1:2">
      <c r="A114" s="146" t="s">
        <v>760</v>
      </c>
      <c r="B114" s="145">
        <f>SUM(B115:B116)</f>
        <v>0</v>
      </c>
    </row>
    <row r="115" ht="21.95" customHeight="1" spans="1:2">
      <c r="A115" s="66" t="s">
        <v>761</v>
      </c>
      <c r="B115" s="147"/>
    </row>
    <row r="116" ht="21.95" customHeight="1" spans="1:2">
      <c r="A116" s="66" t="s">
        <v>762</v>
      </c>
      <c r="B116" s="147"/>
    </row>
    <row r="117" ht="21.95" customHeight="1" spans="1:2">
      <c r="A117" s="146" t="s">
        <v>763</v>
      </c>
      <c r="B117" s="145">
        <f>SUM(B118:B121)</f>
        <v>0</v>
      </c>
    </row>
    <row r="118" ht="21.95" customHeight="1" spans="1:2">
      <c r="A118" s="66" t="s">
        <v>764</v>
      </c>
      <c r="B118" s="147"/>
    </row>
    <row r="119" ht="21.95" customHeight="1" spans="1:2">
      <c r="A119" s="66" t="s">
        <v>765</v>
      </c>
      <c r="B119" s="147"/>
    </row>
    <row r="120" ht="21.95" customHeight="1" spans="1:2">
      <c r="A120" s="66" t="s">
        <v>766</v>
      </c>
      <c r="B120" s="147"/>
    </row>
    <row r="121" ht="21.95" customHeight="1" spans="1:2">
      <c r="A121" s="66" t="s">
        <v>767</v>
      </c>
      <c r="B121" s="147"/>
    </row>
    <row r="122" ht="21.95" customHeight="1" spans="1:2">
      <c r="A122" s="146" t="s">
        <v>768</v>
      </c>
      <c r="B122" s="145">
        <f>SUM(B123)</f>
        <v>0</v>
      </c>
    </row>
    <row r="123" ht="21.95" customHeight="1" spans="1:2">
      <c r="A123" s="66" t="s">
        <v>769</v>
      </c>
      <c r="B123" s="147"/>
    </row>
    <row r="124" ht="21.95" customHeight="1" spans="1:2">
      <c r="A124" s="146" t="s">
        <v>770</v>
      </c>
      <c r="B124" s="145">
        <f>SUM(B125)</f>
        <v>0</v>
      </c>
    </row>
    <row r="125" ht="21.95" customHeight="1" spans="1:2">
      <c r="A125" s="66" t="s">
        <v>771</v>
      </c>
      <c r="B125" s="147"/>
    </row>
    <row r="126" ht="21.95" customHeight="1" spans="1:2">
      <c r="A126" s="146" t="s">
        <v>772</v>
      </c>
      <c r="B126" s="145">
        <f>SUM(B127:B128)</f>
        <v>0</v>
      </c>
    </row>
    <row r="127" ht="21.95" customHeight="1" spans="1:2">
      <c r="A127" s="66" t="s">
        <v>773</v>
      </c>
      <c r="B127" s="147"/>
    </row>
    <row r="128" ht="21.95" customHeight="1" spans="1:2">
      <c r="A128" s="66" t="s">
        <v>774</v>
      </c>
      <c r="B128" s="147"/>
    </row>
    <row r="129" ht="21.95" customHeight="1" spans="1:2">
      <c r="A129" s="146" t="s">
        <v>775</v>
      </c>
      <c r="B129" s="145">
        <f>SUM(B130)</f>
        <v>0</v>
      </c>
    </row>
    <row r="130" ht="21.95" customHeight="1" spans="1:2">
      <c r="A130" s="66" t="s">
        <v>776</v>
      </c>
      <c r="B130" s="147"/>
    </row>
    <row r="131" ht="21.95" customHeight="1" spans="1:2">
      <c r="A131" s="148" t="s">
        <v>777</v>
      </c>
      <c r="B131" s="145">
        <f>SUM(B132,B134,B136,B141)</f>
        <v>0</v>
      </c>
    </row>
    <row r="132" ht="21.95" customHeight="1" spans="1:2">
      <c r="A132" s="146" t="s">
        <v>778</v>
      </c>
      <c r="B132" s="145">
        <f>SUM(B133)</f>
        <v>0</v>
      </c>
    </row>
    <row r="133" ht="21.95" customHeight="1" spans="1:2">
      <c r="A133" s="66" t="s">
        <v>779</v>
      </c>
      <c r="B133" s="147"/>
    </row>
    <row r="134" ht="21.95" customHeight="1" spans="1:2">
      <c r="A134" s="146" t="s">
        <v>780</v>
      </c>
      <c r="B134" s="145">
        <f>SUM(B135)</f>
        <v>0</v>
      </c>
    </row>
    <row r="135" ht="21.95" customHeight="1" spans="1:2">
      <c r="A135" s="66" t="s">
        <v>781</v>
      </c>
      <c r="B135" s="147"/>
    </row>
    <row r="136" ht="21.95" customHeight="1" spans="1:2">
      <c r="A136" s="146" t="s">
        <v>782</v>
      </c>
      <c r="B136" s="145">
        <f>SUM(B137:B140)</f>
        <v>0</v>
      </c>
    </row>
    <row r="137" ht="21.95" customHeight="1" spans="1:2">
      <c r="A137" s="66" t="s">
        <v>783</v>
      </c>
      <c r="B137" s="147"/>
    </row>
    <row r="138" ht="21.95" customHeight="1" spans="1:2">
      <c r="A138" s="66" t="s">
        <v>784</v>
      </c>
      <c r="B138" s="147"/>
    </row>
    <row r="139" ht="21.95" customHeight="1" spans="1:2">
      <c r="A139" s="66" t="s">
        <v>785</v>
      </c>
      <c r="B139" s="147"/>
    </row>
    <row r="140" ht="21.95" customHeight="1" spans="1:2">
      <c r="A140" s="66" t="s">
        <v>786</v>
      </c>
      <c r="B140" s="147"/>
    </row>
    <row r="141" ht="21.95" customHeight="1" spans="1:2">
      <c r="A141" s="146" t="s">
        <v>787</v>
      </c>
      <c r="B141" s="145">
        <f>SUM(B142)</f>
        <v>0</v>
      </c>
    </row>
    <row r="142" ht="21.95" customHeight="1" spans="1:2">
      <c r="A142" s="66" t="s">
        <v>788</v>
      </c>
      <c r="B142" s="147"/>
    </row>
    <row r="143" ht="21.95" customHeight="1" spans="1:2">
      <c r="A143" s="148" t="s">
        <v>789</v>
      </c>
      <c r="B143" s="145">
        <f>SUM(B144,B152,B154,B157,B159,B161)</f>
        <v>40.56</v>
      </c>
    </row>
    <row r="144" ht="21.95" customHeight="1" spans="1:2">
      <c r="A144" s="146" t="s">
        <v>790</v>
      </c>
      <c r="B144" s="145">
        <f>SUM(B145:B151)</f>
        <v>40.56</v>
      </c>
    </row>
    <row r="145" ht="21.95" customHeight="1" spans="1:2">
      <c r="A145" s="66" t="s">
        <v>791</v>
      </c>
      <c r="B145" s="147"/>
    </row>
    <row r="146" ht="21.95" customHeight="1" spans="1:2">
      <c r="A146" s="66" t="s">
        <v>792</v>
      </c>
      <c r="B146" s="147"/>
    </row>
    <row r="147" ht="21.95" customHeight="1" spans="1:2">
      <c r="A147" s="66" t="s">
        <v>793</v>
      </c>
      <c r="B147" s="147">
        <v>40.56</v>
      </c>
    </row>
    <row r="148" ht="21.95" customHeight="1" spans="1:2">
      <c r="A148" s="66" t="s">
        <v>794</v>
      </c>
      <c r="B148" s="147"/>
    </row>
    <row r="149" ht="21.95" customHeight="1" spans="1:2">
      <c r="A149" s="66" t="s">
        <v>795</v>
      </c>
      <c r="B149" s="147"/>
    </row>
    <row r="150" ht="21.95" customHeight="1" spans="1:2">
      <c r="A150" s="66" t="s">
        <v>796</v>
      </c>
      <c r="B150" s="147"/>
    </row>
    <row r="151" ht="21.95" customHeight="1" spans="1:2">
      <c r="A151" s="66" t="s">
        <v>797</v>
      </c>
      <c r="B151" s="147"/>
    </row>
    <row r="152" ht="21.95" customHeight="1" spans="1:2">
      <c r="A152" s="146" t="s">
        <v>798</v>
      </c>
      <c r="B152" s="145">
        <f>SUM(B153)</f>
        <v>0</v>
      </c>
    </row>
    <row r="153" ht="21.95" customHeight="1" spans="1:2">
      <c r="A153" s="66" t="s">
        <v>799</v>
      </c>
      <c r="B153" s="147"/>
    </row>
    <row r="154" ht="21.95" customHeight="1" spans="1:2">
      <c r="A154" s="146" t="s">
        <v>800</v>
      </c>
      <c r="B154" s="145">
        <f>SUM(B155:B156)</f>
        <v>0</v>
      </c>
    </row>
    <row r="155" ht="21.95" customHeight="1" spans="1:2">
      <c r="A155" s="66" t="s">
        <v>801</v>
      </c>
      <c r="B155" s="147"/>
    </row>
    <row r="156" ht="21.95" customHeight="1" spans="1:2">
      <c r="A156" s="66" t="s">
        <v>802</v>
      </c>
      <c r="B156" s="147"/>
    </row>
    <row r="157" ht="21.95" customHeight="1" spans="1:2">
      <c r="A157" s="146" t="s">
        <v>803</v>
      </c>
      <c r="B157" s="145">
        <f>SUM(B158)</f>
        <v>0</v>
      </c>
    </row>
    <row r="158" ht="21.95" customHeight="1" spans="1:2">
      <c r="A158" s="66" t="s">
        <v>804</v>
      </c>
      <c r="B158" s="147"/>
    </row>
    <row r="159" ht="21.95" customHeight="1" spans="1:2">
      <c r="A159" s="146" t="s">
        <v>805</v>
      </c>
      <c r="B159" s="145">
        <f>SUM(B160)</f>
        <v>0</v>
      </c>
    </row>
    <row r="160" ht="21.95" customHeight="1" spans="1:2">
      <c r="A160" s="66" t="s">
        <v>806</v>
      </c>
      <c r="B160" s="147"/>
    </row>
    <row r="161" ht="21.95" customHeight="1" spans="1:2">
      <c r="A161" s="146" t="s">
        <v>807</v>
      </c>
      <c r="B161" s="145">
        <f>SUM(B162)</f>
        <v>0</v>
      </c>
    </row>
    <row r="162" ht="21.95" customHeight="1" spans="1:2">
      <c r="A162" s="66" t="s">
        <v>808</v>
      </c>
      <c r="B162" s="147"/>
    </row>
    <row r="163" ht="21.95" customHeight="1" spans="1:2">
      <c r="A163" s="148" t="s">
        <v>809</v>
      </c>
      <c r="B163" s="149">
        <f>SUM(B164,B171,B177,B183,B186,B194,B197,B203,B210,B213,B216,B219,B222,B225)</f>
        <v>218.92</v>
      </c>
    </row>
    <row r="164" ht="21.95" customHeight="1" spans="1:2">
      <c r="A164" s="146" t="s">
        <v>810</v>
      </c>
      <c r="B164" s="145">
        <f>SUM(B165:B170)</f>
        <v>35.9</v>
      </c>
    </row>
    <row r="165" ht="21.95" customHeight="1" spans="1:2">
      <c r="A165" s="66" t="s">
        <v>811</v>
      </c>
      <c r="B165" s="147"/>
    </row>
    <row r="166" ht="21.95" customHeight="1" spans="1:2">
      <c r="A166" s="66" t="s">
        <v>812</v>
      </c>
      <c r="B166" s="147"/>
    </row>
    <row r="167" ht="21.95" customHeight="1" spans="1:2">
      <c r="A167" s="66" t="s">
        <v>813</v>
      </c>
      <c r="B167" s="147"/>
    </row>
    <row r="168" ht="21.95" customHeight="1" spans="1:2">
      <c r="A168" s="66" t="s">
        <v>814</v>
      </c>
      <c r="B168" s="147"/>
    </row>
    <row r="169" ht="21.95" customHeight="1" spans="1:2">
      <c r="A169" s="66" t="s">
        <v>815</v>
      </c>
      <c r="B169" s="147"/>
    </row>
    <row r="170" ht="21.95" customHeight="1" spans="1:2">
      <c r="A170" s="66" t="s">
        <v>816</v>
      </c>
      <c r="B170" s="147">
        <v>35.9</v>
      </c>
    </row>
    <row r="171" ht="21.95" customHeight="1" spans="1:2">
      <c r="A171" s="146" t="s">
        <v>817</v>
      </c>
      <c r="B171" s="145">
        <f>SUM(B172:B176)</f>
        <v>52.34</v>
      </c>
    </row>
    <row r="172" ht="21.95" customHeight="1" spans="1:2">
      <c r="A172" s="66" t="s">
        <v>818</v>
      </c>
      <c r="B172" s="147"/>
    </row>
    <row r="173" ht="21.95" customHeight="1" spans="1:2">
      <c r="A173" s="66" t="s">
        <v>819</v>
      </c>
      <c r="B173" s="147"/>
    </row>
    <row r="174" ht="21.95" customHeight="1" spans="1:2">
      <c r="A174" s="66" t="s">
        <v>820</v>
      </c>
      <c r="B174" s="147"/>
    </row>
    <row r="175" ht="21.95" customHeight="1" spans="1:2">
      <c r="A175" s="66" t="s">
        <v>821</v>
      </c>
      <c r="B175" s="147">
        <v>52.34</v>
      </c>
    </row>
    <row r="176" ht="21.95" customHeight="1" spans="1:2">
      <c r="A176" s="66" t="s">
        <v>822</v>
      </c>
      <c r="B176" s="147"/>
    </row>
    <row r="177" ht="21.95" customHeight="1" spans="1:2">
      <c r="A177" s="146" t="s">
        <v>823</v>
      </c>
      <c r="B177" s="145">
        <f>SUM(B178:B182)</f>
        <v>104.67</v>
      </c>
    </row>
    <row r="178" ht="21.95" customHeight="1" spans="1:2">
      <c r="A178" s="66" t="s">
        <v>824</v>
      </c>
      <c r="B178" s="147"/>
    </row>
    <row r="179" ht="21.95" customHeight="1" spans="1:2">
      <c r="A179" s="66" t="s">
        <v>825</v>
      </c>
      <c r="B179" s="147"/>
    </row>
    <row r="180" ht="21.95" customHeight="1" spans="1:2">
      <c r="A180" s="66" t="s">
        <v>826</v>
      </c>
      <c r="B180" s="147">
        <v>59.11</v>
      </c>
    </row>
    <row r="181" ht="21.95" customHeight="1" spans="1:2">
      <c r="A181" s="66" t="s">
        <v>827</v>
      </c>
      <c r="B181" s="149">
        <v>29.56</v>
      </c>
    </row>
    <row r="182" ht="21.95" customHeight="1" spans="1:2">
      <c r="A182" s="66" t="s">
        <v>828</v>
      </c>
      <c r="B182" s="147">
        <v>16</v>
      </c>
    </row>
    <row r="183" ht="21.95" customHeight="1" spans="1:2">
      <c r="A183" s="146" t="s">
        <v>829</v>
      </c>
      <c r="B183" s="145">
        <f>SUM(B184:B185)</f>
        <v>0</v>
      </c>
    </row>
    <row r="184" ht="21.95" customHeight="1" spans="1:2">
      <c r="A184" s="66" t="s">
        <v>830</v>
      </c>
      <c r="B184" s="147"/>
    </row>
    <row r="185" ht="21.95" customHeight="1" spans="1:2">
      <c r="A185" s="66" t="s">
        <v>831</v>
      </c>
      <c r="B185" s="147"/>
    </row>
    <row r="186" ht="21.95" customHeight="1" spans="1:2">
      <c r="A186" s="146" t="s">
        <v>832</v>
      </c>
      <c r="B186" s="145">
        <f>SUM(B187:B193)</f>
        <v>0</v>
      </c>
    </row>
    <row r="187" ht="21.95" customHeight="1" spans="1:2">
      <c r="A187" s="66" t="s">
        <v>833</v>
      </c>
      <c r="B187" s="147"/>
    </row>
    <row r="188" ht="21.95" customHeight="1" spans="1:2">
      <c r="A188" s="66" t="s">
        <v>834</v>
      </c>
      <c r="B188" s="147"/>
    </row>
    <row r="189" ht="21.95" customHeight="1" spans="1:2">
      <c r="A189" s="66" t="s">
        <v>835</v>
      </c>
      <c r="B189" s="147"/>
    </row>
    <row r="190" ht="21.95" customHeight="1" spans="1:2">
      <c r="A190" s="66" t="s">
        <v>836</v>
      </c>
      <c r="B190" s="147"/>
    </row>
    <row r="191" ht="21.95" customHeight="1" spans="1:2">
      <c r="A191" s="66" t="s">
        <v>837</v>
      </c>
      <c r="B191" s="147"/>
    </row>
    <row r="192" ht="21.95" customHeight="1" spans="1:2">
      <c r="A192" s="66" t="s">
        <v>838</v>
      </c>
      <c r="B192" s="147"/>
    </row>
    <row r="193" ht="21.95" customHeight="1" spans="1:2">
      <c r="A193" s="66" t="s">
        <v>839</v>
      </c>
      <c r="B193" s="147"/>
    </row>
    <row r="194" ht="21.95" customHeight="1" spans="1:2">
      <c r="A194" s="146" t="s">
        <v>840</v>
      </c>
      <c r="B194" s="145">
        <f>SUM(B195:B196)</f>
        <v>0</v>
      </c>
    </row>
    <row r="195" ht="21.95" customHeight="1" spans="1:2">
      <c r="A195" s="66" t="s">
        <v>841</v>
      </c>
      <c r="B195" s="147"/>
    </row>
    <row r="196" ht="21.95" customHeight="1" spans="1:2">
      <c r="A196" s="66" t="s">
        <v>842</v>
      </c>
      <c r="B196" s="147"/>
    </row>
    <row r="197" ht="21.95" customHeight="1" spans="1:2">
      <c r="A197" s="146" t="s">
        <v>843</v>
      </c>
      <c r="B197" s="145">
        <f>SUM(B198:B202)</f>
        <v>0</v>
      </c>
    </row>
    <row r="198" ht="21.95" customHeight="1" spans="1:2">
      <c r="A198" s="66" t="s">
        <v>844</v>
      </c>
      <c r="B198" s="147"/>
    </row>
    <row r="199" ht="21.95" customHeight="1" spans="1:2">
      <c r="A199" s="66" t="s">
        <v>845</v>
      </c>
      <c r="B199" s="147"/>
    </row>
    <row r="200" ht="21.95" customHeight="1" spans="1:2">
      <c r="A200" s="66" t="s">
        <v>846</v>
      </c>
      <c r="B200" s="147"/>
    </row>
    <row r="201" ht="21.95" customHeight="1" spans="1:2">
      <c r="A201" s="66" t="s">
        <v>847</v>
      </c>
      <c r="B201" s="147"/>
    </row>
    <row r="202" ht="21.95" customHeight="1" spans="1:2">
      <c r="A202" s="66" t="s">
        <v>848</v>
      </c>
      <c r="B202" s="147"/>
    </row>
    <row r="203" ht="21.95" customHeight="1" spans="1:2">
      <c r="A203" s="146" t="s">
        <v>849</v>
      </c>
      <c r="B203" s="145">
        <f>SUM(B204:B209)</f>
        <v>0</v>
      </c>
    </row>
    <row r="204" ht="21.95" customHeight="1" spans="1:2">
      <c r="A204" s="66" t="s">
        <v>850</v>
      </c>
      <c r="B204" s="147"/>
    </row>
    <row r="205" ht="21.95" customHeight="1" spans="1:2">
      <c r="A205" s="66" t="s">
        <v>851</v>
      </c>
      <c r="B205" s="147"/>
    </row>
    <row r="206" ht="21.95" customHeight="1" spans="1:2">
      <c r="A206" s="66" t="s">
        <v>852</v>
      </c>
      <c r="B206" s="147"/>
    </row>
    <row r="207" ht="21.95" customHeight="1" spans="1:2">
      <c r="A207" s="66" t="s">
        <v>853</v>
      </c>
      <c r="B207" s="147"/>
    </row>
    <row r="208" ht="21.95" customHeight="1" spans="1:2">
      <c r="A208" s="66" t="s">
        <v>854</v>
      </c>
      <c r="B208" s="147"/>
    </row>
    <row r="209" ht="21.95" customHeight="1" spans="1:2">
      <c r="A209" s="66" t="s">
        <v>855</v>
      </c>
      <c r="B209" s="147"/>
    </row>
    <row r="210" ht="21.95" customHeight="1" spans="1:2">
      <c r="A210" s="146" t="s">
        <v>856</v>
      </c>
      <c r="B210" s="145">
        <f>SUM(B211:B212)</f>
        <v>0</v>
      </c>
    </row>
    <row r="211" ht="21.95" customHeight="1" spans="1:2">
      <c r="A211" s="66" t="s">
        <v>857</v>
      </c>
      <c r="B211" s="147"/>
    </row>
    <row r="212" ht="21.95" customHeight="1" spans="1:2">
      <c r="A212" s="66" t="s">
        <v>858</v>
      </c>
      <c r="B212" s="147"/>
    </row>
    <row r="213" ht="21.95" customHeight="1" spans="1:2">
      <c r="A213" s="146" t="s">
        <v>859</v>
      </c>
      <c r="B213" s="145">
        <f>SUM(B214:B215)</f>
        <v>0</v>
      </c>
    </row>
    <row r="214" ht="21.95" customHeight="1" spans="1:2">
      <c r="A214" s="66" t="s">
        <v>860</v>
      </c>
      <c r="B214" s="147"/>
    </row>
    <row r="215" ht="21.95" customHeight="1" spans="1:2">
      <c r="A215" s="66" t="s">
        <v>861</v>
      </c>
      <c r="B215" s="147"/>
    </row>
    <row r="216" ht="21.95" customHeight="1" spans="1:2">
      <c r="A216" s="146" t="s">
        <v>862</v>
      </c>
      <c r="B216" s="145">
        <f>SUM(B217:B218)</f>
        <v>0</v>
      </c>
    </row>
    <row r="217" ht="21.95" customHeight="1" spans="1:2">
      <c r="A217" s="66" t="s">
        <v>863</v>
      </c>
      <c r="B217" s="147"/>
    </row>
    <row r="218" ht="21.95" customHeight="1" spans="1:2">
      <c r="A218" s="66" t="s">
        <v>864</v>
      </c>
      <c r="B218" s="147"/>
    </row>
    <row r="219" ht="21.95" customHeight="1" spans="1:2">
      <c r="A219" s="146" t="s">
        <v>865</v>
      </c>
      <c r="B219" s="145">
        <f>SUM(B220:B221)</f>
        <v>0</v>
      </c>
    </row>
    <row r="220" ht="21.95" customHeight="1" spans="1:2">
      <c r="A220" s="66" t="s">
        <v>866</v>
      </c>
      <c r="B220" s="147"/>
    </row>
    <row r="221" ht="21.95" customHeight="1" spans="1:2">
      <c r="A221" s="66" t="s">
        <v>867</v>
      </c>
      <c r="B221" s="147"/>
    </row>
    <row r="222" ht="21.95" customHeight="1" spans="1:2">
      <c r="A222" s="146" t="s">
        <v>868</v>
      </c>
      <c r="B222" s="145">
        <f>SUM(B223:B224)</f>
        <v>0</v>
      </c>
    </row>
    <row r="223" ht="21.95" customHeight="1" spans="1:2">
      <c r="A223" s="66" t="s">
        <v>869</v>
      </c>
      <c r="B223" s="147"/>
    </row>
    <row r="224" ht="21.95" customHeight="1" spans="1:2">
      <c r="A224" s="66" t="s">
        <v>870</v>
      </c>
      <c r="B224" s="147"/>
    </row>
    <row r="225" ht="21.95" customHeight="1" spans="1:2">
      <c r="A225" s="146" t="s">
        <v>871</v>
      </c>
      <c r="B225" s="145">
        <f>SUM(B226:B228)</f>
        <v>26.01</v>
      </c>
    </row>
    <row r="226" ht="21.95" customHeight="1" spans="1:2">
      <c r="A226" s="66" t="s">
        <v>872</v>
      </c>
      <c r="B226" s="147"/>
    </row>
    <row r="227" ht="21.95" customHeight="1" spans="1:2">
      <c r="A227" s="66" t="s">
        <v>873</v>
      </c>
      <c r="B227" s="147">
        <v>26.01</v>
      </c>
    </row>
    <row r="228" ht="21.95" customHeight="1" spans="1:2">
      <c r="A228" s="66" t="s">
        <v>874</v>
      </c>
      <c r="B228" s="147"/>
    </row>
    <row r="229" ht="21.95" customHeight="1" spans="1:2">
      <c r="A229" s="148" t="s">
        <v>875</v>
      </c>
      <c r="B229" s="145">
        <f>SUM(B230,B233,B236,B239,B245,B248,B252,B254,B257,B259,B262)</f>
        <v>66.33</v>
      </c>
    </row>
    <row r="230" ht="21.95" customHeight="1" spans="1:2">
      <c r="A230" s="146" t="s">
        <v>876</v>
      </c>
      <c r="B230" s="145">
        <f>SUM(B231:B232)</f>
        <v>1</v>
      </c>
    </row>
    <row r="231" ht="21.95" customHeight="1" spans="1:2">
      <c r="A231" s="66" t="s">
        <v>877</v>
      </c>
      <c r="B231" s="147"/>
    </row>
    <row r="232" ht="21.95" customHeight="1" spans="1:2">
      <c r="A232" s="66" t="s">
        <v>878</v>
      </c>
      <c r="B232" s="147">
        <v>1</v>
      </c>
    </row>
    <row r="233" ht="21.95" customHeight="1" spans="1:2">
      <c r="A233" s="146" t="s">
        <v>879</v>
      </c>
      <c r="B233" s="145">
        <f>SUM(B234:B235)</f>
        <v>0</v>
      </c>
    </row>
    <row r="234" ht="21.95" customHeight="1" spans="1:2">
      <c r="A234" s="66" t="s">
        <v>880</v>
      </c>
      <c r="B234" s="147"/>
    </row>
    <row r="235" ht="21.95" customHeight="1" spans="1:2">
      <c r="A235" s="66" t="s">
        <v>881</v>
      </c>
      <c r="B235" s="147"/>
    </row>
    <row r="236" ht="21.95" customHeight="1" spans="1:2">
      <c r="A236" s="146" t="s">
        <v>882</v>
      </c>
      <c r="B236" s="145">
        <f>SUM(B237:B238)</f>
        <v>0</v>
      </c>
    </row>
    <row r="237" ht="21.95" customHeight="1" spans="1:2">
      <c r="A237" s="66" t="s">
        <v>883</v>
      </c>
      <c r="B237" s="147"/>
    </row>
    <row r="238" ht="21.95" customHeight="1" spans="1:2">
      <c r="A238" s="66" t="s">
        <v>884</v>
      </c>
      <c r="B238" s="147"/>
    </row>
    <row r="239" ht="21.95" customHeight="1" spans="1:2">
      <c r="A239" s="146" t="s">
        <v>885</v>
      </c>
      <c r="B239" s="145">
        <f>SUM(B240:B244)</f>
        <v>0</v>
      </c>
    </row>
    <row r="240" ht="21.95" customHeight="1" spans="1:2">
      <c r="A240" s="66" t="s">
        <v>886</v>
      </c>
      <c r="B240" s="147"/>
    </row>
    <row r="241" ht="21.95" customHeight="1" spans="1:2">
      <c r="A241" s="66" t="s">
        <v>887</v>
      </c>
      <c r="B241" s="147"/>
    </row>
    <row r="242" ht="21.95" customHeight="1" spans="1:2">
      <c r="A242" s="66" t="s">
        <v>888</v>
      </c>
      <c r="B242" s="147"/>
    </row>
    <row r="243" ht="21.95" customHeight="1" spans="1:2">
      <c r="A243" s="66" t="s">
        <v>889</v>
      </c>
      <c r="B243" s="147"/>
    </row>
    <row r="244" ht="21.95" customHeight="1" spans="1:2">
      <c r="A244" s="66" t="s">
        <v>890</v>
      </c>
      <c r="B244" s="147"/>
    </row>
    <row r="245" ht="21.95" customHeight="1" spans="1:2">
      <c r="A245" s="146" t="s">
        <v>891</v>
      </c>
      <c r="B245" s="145">
        <f>SUM(B246:B247)</f>
        <v>0</v>
      </c>
    </row>
    <row r="246" ht="21.95" customHeight="1" spans="1:2">
      <c r="A246" s="66" t="s">
        <v>892</v>
      </c>
      <c r="B246" s="147"/>
    </row>
    <row r="247" ht="21.95" customHeight="1" spans="1:2">
      <c r="A247" s="66" t="s">
        <v>893</v>
      </c>
      <c r="B247" s="147"/>
    </row>
    <row r="248" ht="21.95" customHeight="1" spans="1:2">
      <c r="A248" s="146" t="s">
        <v>894</v>
      </c>
      <c r="B248" s="145">
        <f>SUM(B249:B251)</f>
        <v>65.33</v>
      </c>
    </row>
    <row r="249" ht="21.95" customHeight="1" spans="1:2">
      <c r="A249" s="66" t="s">
        <v>895</v>
      </c>
      <c r="B249" s="147">
        <v>17.34</v>
      </c>
    </row>
    <row r="250" ht="21.95" customHeight="1" spans="1:2">
      <c r="A250" s="66" t="s">
        <v>896</v>
      </c>
      <c r="B250" s="147">
        <v>14.76</v>
      </c>
    </row>
    <row r="251" ht="21.95" customHeight="1" spans="1:2">
      <c r="A251" s="66" t="s">
        <v>897</v>
      </c>
      <c r="B251" s="147">
        <v>33.23</v>
      </c>
    </row>
    <row r="252" ht="21.95" customHeight="1" spans="1:2">
      <c r="A252" s="146" t="s">
        <v>898</v>
      </c>
      <c r="B252" s="145">
        <f>SUM(B253)</f>
        <v>0</v>
      </c>
    </row>
    <row r="253" ht="21.95" customHeight="1" spans="1:2">
      <c r="A253" s="66" t="s">
        <v>899</v>
      </c>
      <c r="B253" s="147"/>
    </row>
    <row r="254" ht="21.95" customHeight="1" spans="1:2">
      <c r="A254" s="146" t="s">
        <v>900</v>
      </c>
      <c r="B254" s="145">
        <f>SUM(B255:B256)</f>
        <v>0</v>
      </c>
    </row>
    <row r="255" ht="21.95" customHeight="1" spans="1:2">
      <c r="A255" s="66" t="s">
        <v>901</v>
      </c>
      <c r="B255" s="147"/>
    </row>
    <row r="256" ht="21.95" customHeight="1" spans="1:2">
      <c r="A256" s="66" t="s">
        <v>902</v>
      </c>
      <c r="B256" s="147"/>
    </row>
    <row r="257" ht="21.95" customHeight="1" spans="1:2">
      <c r="A257" s="146" t="s">
        <v>903</v>
      </c>
      <c r="B257" s="145">
        <f>SUM(B258)</f>
        <v>0</v>
      </c>
    </row>
    <row r="258" ht="21.95" customHeight="1" spans="1:2">
      <c r="A258" s="66" t="s">
        <v>904</v>
      </c>
      <c r="B258" s="147"/>
    </row>
    <row r="259" ht="21.95" customHeight="1" spans="1:2">
      <c r="A259" s="146" t="s">
        <v>905</v>
      </c>
      <c r="B259" s="145">
        <f>SUM(B260:B261)</f>
        <v>0</v>
      </c>
    </row>
    <row r="260" ht="21.95" customHeight="1" spans="1:2">
      <c r="A260" s="66" t="s">
        <v>906</v>
      </c>
      <c r="B260" s="147"/>
    </row>
    <row r="261" ht="21.95" customHeight="1" spans="1:2">
      <c r="A261" s="66" t="s">
        <v>907</v>
      </c>
      <c r="B261" s="147"/>
    </row>
    <row r="262" ht="21.95" customHeight="1" spans="1:2">
      <c r="A262" s="146" t="s">
        <v>908</v>
      </c>
      <c r="B262" s="145">
        <f>SUM(B263)</f>
        <v>0</v>
      </c>
    </row>
    <row r="263" ht="21.95" customHeight="1" spans="1:2">
      <c r="A263" s="66" t="s">
        <v>909</v>
      </c>
      <c r="B263" s="147"/>
    </row>
    <row r="264" ht="21.95" customHeight="1" spans="1:2">
      <c r="A264" s="148" t="s">
        <v>910</v>
      </c>
      <c r="B264" s="145">
        <f>SUM(B265,B270,B272,B276,B279,B281)</f>
        <v>2</v>
      </c>
    </row>
    <row r="265" ht="21.95" customHeight="1" spans="1:2">
      <c r="A265" s="146" t="s">
        <v>911</v>
      </c>
      <c r="B265" s="145">
        <f>SUM(B266:B269)</f>
        <v>0</v>
      </c>
    </row>
    <row r="266" ht="21.95" customHeight="1" spans="1:2">
      <c r="A266" s="66" t="s">
        <v>912</v>
      </c>
      <c r="B266" s="147"/>
    </row>
    <row r="267" ht="21.95" customHeight="1" spans="1:2">
      <c r="A267" s="66" t="s">
        <v>913</v>
      </c>
      <c r="B267" s="147"/>
    </row>
    <row r="268" ht="21.95" customHeight="1" spans="1:2">
      <c r="A268" s="66" t="s">
        <v>914</v>
      </c>
      <c r="B268" s="147"/>
    </row>
    <row r="269" ht="21.95" customHeight="1" spans="1:2">
      <c r="A269" s="66" t="s">
        <v>915</v>
      </c>
      <c r="B269" s="147"/>
    </row>
    <row r="270" ht="21.95" customHeight="1" spans="1:2">
      <c r="A270" s="146" t="s">
        <v>916</v>
      </c>
      <c r="B270" s="145">
        <f>SUM(B271)</f>
        <v>0</v>
      </c>
    </row>
    <row r="271" ht="21.95" customHeight="1" spans="1:2">
      <c r="A271" s="66" t="s">
        <v>917</v>
      </c>
      <c r="B271" s="147"/>
    </row>
    <row r="272" ht="21.95" customHeight="1" spans="1:2">
      <c r="A272" s="146" t="s">
        <v>918</v>
      </c>
      <c r="B272" s="145">
        <f>SUM(B273:B275)</f>
        <v>2</v>
      </c>
    </row>
    <row r="273" ht="21.95" customHeight="1" spans="1:2">
      <c r="A273" s="66" t="s">
        <v>919</v>
      </c>
      <c r="B273" s="147">
        <v>2</v>
      </c>
    </row>
    <row r="274" ht="21.95" customHeight="1" spans="1:2">
      <c r="A274" s="66" t="s">
        <v>920</v>
      </c>
      <c r="B274" s="147"/>
    </row>
    <row r="275" ht="21.95" customHeight="1" spans="1:2">
      <c r="A275" s="66" t="s">
        <v>921</v>
      </c>
      <c r="B275" s="147"/>
    </row>
    <row r="276" ht="21.95" customHeight="1" spans="1:2">
      <c r="A276" s="146" t="s">
        <v>922</v>
      </c>
      <c r="B276" s="145">
        <f>SUM(B277:B278)</f>
        <v>0</v>
      </c>
    </row>
    <row r="277" ht="21.95" customHeight="1" spans="1:2">
      <c r="A277" s="66" t="s">
        <v>923</v>
      </c>
      <c r="B277" s="147"/>
    </row>
    <row r="278" ht="21.95" customHeight="1" spans="1:2">
      <c r="A278" s="66" t="s">
        <v>924</v>
      </c>
      <c r="B278" s="147"/>
    </row>
    <row r="279" ht="21.95" customHeight="1" spans="1:2">
      <c r="A279" s="146" t="s">
        <v>925</v>
      </c>
      <c r="B279" s="145">
        <f>SUM(B280)</f>
        <v>0</v>
      </c>
    </row>
    <row r="280" ht="21.95" customHeight="1" spans="1:2">
      <c r="A280" s="66" t="s">
        <v>926</v>
      </c>
      <c r="B280" s="147"/>
    </row>
    <row r="281" ht="21.95" customHeight="1" spans="1:2">
      <c r="A281" s="146" t="s">
        <v>927</v>
      </c>
      <c r="B281" s="145">
        <f>SUM(B282:B283)</f>
        <v>0</v>
      </c>
    </row>
    <row r="282" ht="21.95" customHeight="1" spans="1:2">
      <c r="A282" s="66" t="s">
        <v>928</v>
      </c>
      <c r="B282" s="147"/>
    </row>
    <row r="283" ht="21.95" customHeight="1" spans="1:2">
      <c r="A283" s="66" t="s">
        <v>929</v>
      </c>
      <c r="B283" s="147"/>
    </row>
    <row r="284" ht="21.95" customHeight="1" spans="1:2">
      <c r="A284" s="148" t="s">
        <v>930</v>
      </c>
      <c r="B284" s="145">
        <f>SUM(B285,B289,B291,B293)</f>
        <v>32.26</v>
      </c>
    </row>
    <row r="285" ht="21.95" customHeight="1" spans="1:2">
      <c r="A285" s="146" t="s">
        <v>931</v>
      </c>
      <c r="B285" s="145">
        <f>SUM(B286:B288)</f>
        <v>14.26</v>
      </c>
    </row>
    <row r="286" ht="21.95" customHeight="1" spans="1:2">
      <c r="A286" s="66" t="s">
        <v>932</v>
      </c>
      <c r="B286" s="147"/>
    </row>
    <row r="287" ht="21.95" customHeight="1" spans="1:2">
      <c r="A287" s="66" t="s">
        <v>933</v>
      </c>
      <c r="B287" s="147"/>
    </row>
    <row r="288" ht="21.95" customHeight="1" spans="1:2">
      <c r="A288" s="66" t="s">
        <v>934</v>
      </c>
      <c r="B288" s="147">
        <v>14.26</v>
      </c>
    </row>
    <row r="289" ht="21.95" customHeight="1" spans="1:2">
      <c r="A289" s="146" t="s">
        <v>935</v>
      </c>
      <c r="B289" s="145">
        <f>SUM(B290)</f>
        <v>0</v>
      </c>
    </row>
    <row r="290" ht="21.95" customHeight="1" spans="1:2">
      <c r="A290" s="66" t="s">
        <v>936</v>
      </c>
      <c r="B290" s="147"/>
    </row>
    <row r="291" ht="21.95" customHeight="1" spans="1:2">
      <c r="A291" s="146" t="s">
        <v>937</v>
      </c>
      <c r="B291" s="145">
        <f>SUM(B292)</f>
        <v>0</v>
      </c>
    </row>
    <row r="292" ht="21.95" customHeight="1" spans="1:2">
      <c r="A292" s="66" t="s">
        <v>938</v>
      </c>
      <c r="B292" s="147"/>
    </row>
    <row r="293" ht="21.95" customHeight="1" spans="1:2">
      <c r="A293" s="146" t="s">
        <v>939</v>
      </c>
      <c r="B293" s="145">
        <f>SUM(B294)</f>
        <v>18</v>
      </c>
    </row>
    <row r="294" ht="21.95" customHeight="1" spans="1:2">
      <c r="A294" s="66" t="s">
        <v>940</v>
      </c>
      <c r="B294" s="147">
        <v>18</v>
      </c>
    </row>
    <row r="295" ht="21.95" customHeight="1" spans="1:2">
      <c r="A295" s="148" t="s">
        <v>941</v>
      </c>
      <c r="B295" s="150">
        <f>SUM(B296,B305,B315,B323,B329,B331,B333)</f>
        <v>383.19</v>
      </c>
    </row>
    <row r="296" ht="21.95" customHeight="1" spans="1:2">
      <c r="A296" s="146" t="s">
        <v>942</v>
      </c>
      <c r="B296" s="145">
        <f>SUM(B297:B304)</f>
        <v>187.26</v>
      </c>
    </row>
    <row r="297" ht="21.95" customHeight="1" spans="1:2">
      <c r="A297" s="66" t="s">
        <v>943</v>
      </c>
      <c r="B297" s="147"/>
    </row>
    <row r="298" ht="21.95" customHeight="1" spans="1:2">
      <c r="A298" s="66" t="s">
        <v>944</v>
      </c>
      <c r="B298" s="147">
        <v>185.26</v>
      </c>
    </row>
    <row r="299" ht="21.95" customHeight="1" spans="1:2">
      <c r="A299" s="66" t="s">
        <v>945</v>
      </c>
      <c r="B299" s="147"/>
    </row>
    <row r="300" ht="21.95" customHeight="1" spans="1:2">
      <c r="A300" s="66" t="s">
        <v>946</v>
      </c>
      <c r="B300" s="147">
        <v>2</v>
      </c>
    </row>
    <row r="301" ht="21.95" customHeight="1" spans="1:2">
      <c r="A301" s="66" t="s">
        <v>947</v>
      </c>
      <c r="B301" s="147"/>
    </row>
    <row r="302" ht="21.95" customHeight="1" spans="1:2">
      <c r="A302" s="66" t="s">
        <v>948</v>
      </c>
      <c r="B302" s="147"/>
    </row>
    <row r="303" ht="21.95" customHeight="1" spans="1:2">
      <c r="A303" s="66" t="s">
        <v>949</v>
      </c>
      <c r="B303" s="147"/>
    </row>
    <row r="304" ht="21.95" customHeight="1" spans="1:2">
      <c r="A304" s="66" t="s">
        <v>950</v>
      </c>
      <c r="B304" s="147"/>
    </row>
    <row r="305" ht="21.95" customHeight="1" spans="1:2">
      <c r="A305" s="146" t="s">
        <v>951</v>
      </c>
      <c r="B305" s="145">
        <f>SUM(B306:B314)</f>
        <v>0</v>
      </c>
    </row>
    <row r="306" ht="21.95" customHeight="1" spans="1:2">
      <c r="A306" s="66" t="s">
        <v>952</v>
      </c>
      <c r="B306" s="147"/>
    </row>
    <row r="307" ht="21.95" customHeight="1" spans="1:2">
      <c r="A307" s="66" t="s">
        <v>953</v>
      </c>
      <c r="B307" s="147"/>
    </row>
    <row r="308" ht="21.95" customHeight="1" spans="1:2">
      <c r="A308" s="66" t="s">
        <v>954</v>
      </c>
      <c r="B308" s="147"/>
    </row>
    <row r="309" ht="21.95" customHeight="1" spans="1:2">
      <c r="A309" s="66" t="s">
        <v>955</v>
      </c>
      <c r="B309" s="147"/>
    </row>
    <row r="310" ht="21.95" customHeight="1" spans="1:2">
      <c r="A310" s="66" t="s">
        <v>956</v>
      </c>
      <c r="B310" s="147"/>
    </row>
    <row r="311" ht="21.95" customHeight="1" spans="1:2">
      <c r="A311" s="66" t="s">
        <v>957</v>
      </c>
      <c r="B311" s="147"/>
    </row>
    <row r="312" ht="21.95" customHeight="1" spans="1:2">
      <c r="A312" s="66" t="s">
        <v>958</v>
      </c>
      <c r="B312" s="147"/>
    </row>
    <row r="313" ht="21.95" customHeight="1" spans="1:2">
      <c r="A313" s="66" t="s">
        <v>959</v>
      </c>
      <c r="B313" s="147"/>
    </row>
    <row r="314" ht="21.95" customHeight="1" spans="1:2">
      <c r="A314" s="66" t="s">
        <v>960</v>
      </c>
      <c r="B314" s="147"/>
    </row>
    <row r="315" ht="21.95" customHeight="1" spans="1:2">
      <c r="A315" s="146" t="s">
        <v>961</v>
      </c>
      <c r="B315" s="145">
        <f>SUM(B316:B322)</f>
        <v>0</v>
      </c>
    </row>
    <row r="316" ht="21.95" customHeight="1" spans="1:2">
      <c r="A316" s="66" t="s">
        <v>962</v>
      </c>
      <c r="B316" s="147"/>
    </row>
    <row r="317" ht="21.95" customHeight="1" spans="1:2">
      <c r="A317" s="66" t="s">
        <v>963</v>
      </c>
      <c r="B317" s="147"/>
    </row>
    <row r="318" ht="21.95" customHeight="1" spans="1:2">
      <c r="A318" s="66" t="s">
        <v>964</v>
      </c>
      <c r="B318" s="147"/>
    </row>
    <row r="319" ht="21.95" customHeight="1" spans="1:2">
      <c r="A319" s="66" t="s">
        <v>965</v>
      </c>
      <c r="B319" s="147"/>
    </row>
    <row r="320" ht="21.95" customHeight="1" spans="1:2">
      <c r="A320" s="66" t="s">
        <v>966</v>
      </c>
      <c r="B320" s="147"/>
    </row>
    <row r="321" ht="21.95" customHeight="1" spans="1:2">
      <c r="A321" s="66" t="s">
        <v>967</v>
      </c>
      <c r="B321" s="147"/>
    </row>
    <row r="322" ht="21.95" customHeight="1" spans="1:2">
      <c r="A322" s="66" t="s">
        <v>968</v>
      </c>
      <c r="B322" s="147"/>
    </row>
    <row r="323" ht="21.95" customHeight="1" spans="1:2">
      <c r="A323" s="146" t="s">
        <v>969</v>
      </c>
      <c r="B323" s="145">
        <f>SUM(B324:B328)</f>
        <v>0</v>
      </c>
    </row>
    <row r="324" ht="21.95" customHeight="1" spans="1:2">
      <c r="A324" s="66" t="s">
        <v>970</v>
      </c>
      <c r="B324" s="147"/>
    </row>
    <row r="325" ht="21.95" customHeight="1" spans="1:2">
      <c r="A325" s="66" t="s">
        <v>971</v>
      </c>
      <c r="B325" s="147"/>
    </row>
    <row r="326" ht="21.95" customHeight="1" spans="1:2">
      <c r="A326" s="66" t="s">
        <v>972</v>
      </c>
      <c r="B326" s="147"/>
    </row>
    <row r="327" ht="21.95" customHeight="1" spans="1:2">
      <c r="A327" s="66" t="s">
        <v>973</v>
      </c>
      <c r="B327" s="147"/>
    </row>
    <row r="328" ht="21.95" customHeight="1" spans="1:2">
      <c r="A328" s="66" t="s">
        <v>974</v>
      </c>
      <c r="B328" s="147"/>
    </row>
    <row r="329" ht="21.95" customHeight="1" spans="1:2">
      <c r="A329" s="146" t="s">
        <v>975</v>
      </c>
      <c r="B329" s="145">
        <f>SUM(B330)</f>
        <v>195.93</v>
      </c>
    </row>
    <row r="330" ht="21.95" customHeight="1" spans="1:2">
      <c r="A330" s="66" t="s">
        <v>976</v>
      </c>
      <c r="B330" s="147">
        <v>195.93</v>
      </c>
    </row>
    <row r="331" ht="21.95" customHeight="1" spans="1:2">
      <c r="A331" s="146" t="s">
        <v>977</v>
      </c>
      <c r="B331" s="145">
        <f>SUM(B332)</f>
        <v>0</v>
      </c>
    </row>
    <row r="332" ht="21.95" customHeight="1" spans="1:2">
      <c r="A332" s="66" t="s">
        <v>978</v>
      </c>
      <c r="B332" s="147"/>
    </row>
    <row r="333" ht="21.95" customHeight="1" spans="1:2">
      <c r="A333" s="146" t="s">
        <v>979</v>
      </c>
      <c r="B333" s="145">
        <f>SUM(B334:B335)</f>
        <v>0</v>
      </c>
    </row>
    <row r="334" ht="21.95" customHeight="1" spans="1:2">
      <c r="A334" s="66" t="s">
        <v>980</v>
      </c>
      <c r="B334" s="147"/>
    </row>
    <row r="335" ht="21.95" customHeight="1" spans="1:2">
      <c r="A335" s="66" t="s">
        <v>981</v>
      </c>
      <c r="B335" s="147"/>
    </row>
    <row r="336" ht="21.95" customHeight="1" spans="1:2">
      <c r="A336" s="148" t="s">
        <v>982</v>
      </c>
      <c r="B336" s="145">
        <f>SUM(B337,B345,B347)</f>
        <v>0</v>
      </c>
    </row>
    <row r="337" ht="21.95" customHeight="1" spans="1:2">
      <c r="A337" s="146" t="s">
        <v>983</v>
      </c>
      <c r="B337" s="145">
        <f>SUM(B338:B344)</f>
        <v>0</v>
      </c>
    </row>
    <row r="338" ht="21.95" customHeight="1" spans="1:2">
      <c r="A338" s="66" t="s">
        <v>984</v>
      </c>
      <c r="B338" s="147"/>
    </row>
    <row r="339" ht="21.95" customHeight="1" spans="1:2">
      <c r="A339" s="66" t="s">
        <v>985</v>
      </c>
      <c r="B339" s="147"/>
    </row>
    <row r="340" ht="21.95" customHeight="1" spans="1:2">
      <c r="A340" s="66" t="s">
        <v>986</v>
      </c>
      <c r="B340" s="147"/>
    </row>
    <row r="341" ht="21.95" customHeight="1" spans="1:2">
      <c r="A341" s="66" t="s">
        <v>987</v>
      </c>
      <c r="B341" s="147"/>
    </row>
    <row r="342" ht="21.95" customHeight="1" spans="1:2">
      <c r="A342" s="66" t="s">
        <v>988</v>
      </c>
      <c r="B342" s="147"/>
    </row>
    <row r="343" ht="21.95" customHeight="1" spans="1:2">
      <c r="A343" s="66" t="s">
        <v>989</v>
      </c>
      <c r="B343" s="147"/>
    </row>
    <row r="344" ht="21.95" customHeight="1" spans="1:2">
      <c r="A344" s="66" t="s">
        <v>990</v>
      </c>
      <c r="B344" s="147"/>
    </row>
    <row r="345" ht="21.95" customHeight="1" spans="1:2">
      <c r="A345" s="146" t="s">
        <v>991</v>
      </c>
      <c r="B345" s="145">
        <f>SUM(B346)</f>
        <v>0</v>
      </c>
    </row>
    <row r="346" ht="21.95" customHeight="1" spans="1:2">
      <c r="A346" s="66" t="s">
        <v>992</v>
      </c>
      <c r="B346" s="147"/>
    </row>
    <row r="347" ht="21.95" customHeight="1" spans="1:2">
      <c r="A347" s="146" t="s">
        <v>993</v>
      </c>
      <c r="B347" s="145">
        <f>SUM(B348)</f>
        <v>0</v>
      </c>
    </row>
    <row r="348" ht="21.95" customHeight="1" spans="1:2">
      <c r="A348" s="66" t="s">
        <v>994</v>
      </c>
      <c r="B348" s="147"/>
    </row>
    <row r="349" ht="21.95" customHeight="1" spans="1:2">
      <c r="A349" s="148" t="s">
        <v>995</v>
      </c>
      <c r="B349" s="145">
        <f>SUM(B350,B354,B356)</f>
        <v>0</v>
      </c>
    </row>
    <row r="350" ht="21.95" customHeight="1" spans="1:2">
      <c r="A350" s="146" t="s">
        <v>996</v>
      </c>
      <c r="B350" s="145">
        <f>SUM(B351:B353)</f>
        <v>0</v>
      </c>
    </row>
    <row r="351" ht="21.95" customHeight="1" spans="1:2">
      <c r="A351" s="66" t="s">
        <v>997</v>
      </c>
      <c r="B351" s="147"/>
    </row>
    <row r="352" ht="21.95" customHeight="1" spans="1:2">
      <c r="A352" s="66" t="s">
        <v>998</v>
      </c>
      <c r="B352" s="147"/>
    </row>
    <row r="353" ht="21.95" customHeight="1" spans="1:2">
      <c r="A353" s="66" t="s">
        <v>999</v>
      </c>
      <c r="B353" s="147"/>
    </row>
    <row r="354" ht="21.95" customHeight="1" spans="1:2">
      <c r="A354" s="146" t="s">
        <v>1000</v>
      </c>
      <c r="B354" s="145">
        <f>SUM(B355)</f>
        <v>0</v>
      </c>
    </row>
    <row r="355" ht="21.95" customHeight="1" spans="1:2">
      <c r="A355" s="66" t="s">
        <v>1001</v>
      </c>
      <c r="B355" s="147"/>
    </row>
    <row r="356" ht="21.95" customHeight="1" spans="1:2">
      <c r="A356" s="146" t="s">
        <v>1002</v>
      </c>
      <c r="B356" s="145">
        <f>SUM(B357)</f>
        <v>0</v>
      </c>
    </row>
    <row r="357" ht="21.95" customHeight="1" spans="1:2">
      <c r="A357" s="66" t="s">
        <v>1003</v>
      </c>
      <c r="B357" s="147"/>
    </row>
    <row r="358" ht="21.95" customHeight="1" spans="1:2">
      <c r="A358" s="148" t="s">
        <v>1004</v>
      </c>
      <c r="B358" s="145">
        <f>SUM(B359,B362)</f>
        <v>0</v>
      </c>
    </row>
    <row r="359" ht="21.95" customHeight="1" spans="1:2">
      <c r="A359" s="146" t="s">
        <v>1005</v>
      </c>
      <c r="B359" s="145">
        <f>SUM(B360:B361)</f>
        <v>0</v>
      </c>
    </row>
    <row r="360" ht="21.95" customHeight="1" spans="1:2">
      <c r="A360" s="66" t="s">
        <v>1006</v>
      </c>
      <c r="B360" s="147"/>
    </row>
    <row r="361" ht="21.95" customHeight="1" spans="1:2">
      <c r="A361" s="66" t="s">
        <v>1007</v>
      </c>
      <c r="B361" s="147"/>
    </row>
    <row r="362" ht="21.95" customHeight="1" spans="1:2">
      <c r="A362" s="146" t="s">
        <v>1008</v>
      </c>
      <c r="B362" s="145">
        <f>SUM(B363)</f>
        <v>0</v>
      </c>
    </row>
    <row r="363" ht="21.95" customHeight="1" spans="1:2">
      <c r="A363" s="66" t="s">
        <v>1009</v>
      </c>
      <c r="B363" s="147"/>
    </row>
    <row r="364" ht="21.95" customHeight="1" spans="1:2">
      <c r="A364" s="148" t="s">
        <v>1010</v>
      </c>
      <c r="B364" s="145">
        <f>SUM(B365,B371)</f>
        <v>0</v>
      </c>
    </row>
    <row r="365" ht="21.95" customHeight="1" spans="1:2">
      <c r="A365" s="146" t="s">
        <v>1011</v>
      </c>
      <c r="B365" s="145">
        <f>SUM(B366:B370)</f>
        <v>0</v>
      </c>
    </row>
    <row r="366" ht="21.95" customHeight="1" spans="1:2">
      <c r="A366" s="66" t="s">
        <v>1012</v>
      </c>
      <c r="B366" s="147"/>
    </row>
    <row r="367" ht="21.95" customHeight="1" spans="1:2">
      <c r="A367" s="66" t="s">
        <v>1013</v>
      </c>
      <c r="B367" s="147"/>
    </row>
    <row r="368" ht="21.95" customHeight="1" spans="1:2">
      <c r="A368" s="66" t="s">
        <v>1014</v>
      </c>
      <c r="B368" s="147"/>
    </row>
    <row r="369" ht="21.95" customHeight="1" spans="1:2">
      <c r="A369" s="66" t="s">
        <v>1015</v>
      </c>
      <c r="B369" s="147"/>
    </row>
    <row r="370" ht="21.95" customHeight="1" spans="1:2">
      <c r="A370" s="66" t="s">
        <v>1016</v>
      </c>
      <c r="B370" s="147"/>
    </row>
    <row r="371" ht="21.95" customHeight="1" spans="1:2">
      <c r="A371" s="146" t="s">
        <v>1017</v>
      </c>
      <c r="B371" s="145">
        <f>SUM(B372:B374)</f>
        <v>0</v>
      </c>
    </row>
    <row r="372" ht="21.95" customHeight="1" spans="1:2">
      <c r="A372" s="66" t="s">
        <v>1018</v>
      </c>
      <c r="B372" s="147"/>
    </row>
    <row r="373" ht="21.95" customHeight="1" spans="1:2">
      <c r="A373" s="66" t="s">
        <v>1019</v>
      </c>
      <c r="B373" s="147"/>
    </row>
    <row r="374" ht="21.95" customHeight="1" spans="1:2">
      <c r="A374" s="66" t="s">
        <v>1020</v>
      </c>
      <c r="B374" s="147"/>
    </row>
    <row r="375" ht="21.95" customHeight="1" spans="1:2">
      <c r="A375" s="148" t="s">
        <v>1021</v>
      </c>
      <c r="B375" s="145">
        <f>SUM(B376,B380)</f>
        <v>48.15</v>
      </c>
    </row>
    <row r="376" ht="21.95" customHeight="1" spans="1:2">
      <c r="A376" s="146" t="s">
        <v>1022</v>
      </c>
      <c r="B376" s="145">
        <f>SUM(B377:B379)</f>
        <v>0</v>
      </c>
    </row>
    <row r="377" ht="21.95" customHeight="1" spans="1:2">
      <c r="A377" s="66" t="s">
        <v>1023</v>
      </c>
      <c r="B377" s="147"/>
    </row>
    <row r="378" ht="21.95" customHeight="1" spans="1:2">
      <c r="A378" s="66" t="s">
        <v>1024</v>
      </c>
      <c r="B378" s="147"/>
    </row>
    <row r="379" ht="21.95" customHeight="1" spans="1:2">
      <c r="A379" s="66" t="s">
        <v>1025</v>
      </c>
      <c r="B379" s="147"/>
    </row>
    <row r="380" ht="21.95" customHeight="1" spans="1:2">
      <c r="A380" s="146" t="s">
        <v>1026</v>
      </c>
      <c r="B380" s="145">
        <f>SUM(B381)</f>
        <v>48.15</v>
      </c>
    </row>
    <row r="381" ht="21.95" customHeight="1" spans="1:2">
      <c r="A381" s="66" t="s">
        <v>1027</v>
      </c>
      <c r="B381" s="147">
        <v>48.15</v>
      </c>
    </row>
    <row r="382" ht="21.95" customHeight="1" spans="1:2">
      <c r="A382" s="148" t="s">
        <v>1028</v>
      </c>
      <c r="B382" s="145">
        <f>SUM(B383)</f>
        <v>0</v>
      </c>
    </row>
    <row r="383" ht="21.95" customHeight="1" spans="1:2">
      <c r="A383" s="146" t="s">
        <v>1029</v>
      </c>
      <c r="B383" s="145">
        <f>SUM(B384)</f>
        <v>0</v>
      </c>
    </row>
    <row r="384" ht="21.95" customHeight="1" spans="1:2">
      <c r="A384" s="66" t="s">
        <v>1030</v>
      </c>
      <c r="B384" s="147"/>
    </row>
    <row r="385" ht="21.95" customHeight="1" spans="1:2">
      <c r="A385" s="148" t="s">
        <v>1031</v>
      </c>
      <c r="B385" s="145">
        <f>SUM(B386,B391,B393,B396)</f>
        <v>5</v>
      </c>
    </row>
    <row r="386" ht="21.95" customHeight="1" spans="1:2">
      <c r="A386" s="146" t="s">
        <v>1032</v>
      </c>
      <c r="B386" s="145">
        <f>SUM(B387:B390)</f>
        <v>5</v>
      </c>
    </row>
    <row r="387" ht="21.95" customHeight="1" spans="1:2">
      <c r="A387" s="66" t="s">
        <v>1033</v>
      </c>
      <c r="B387" s="147"/>
    </row>
    <row r="388" ht="21.95" customHeight="1" spans="1:2">
      <c r="A388" s="66" t="s">
        <v>1034</v>
      </c>
      <c r="B388" s="147">
        <v>5</v>
      </c>
    </row>
    <row r="389" ht="21.95" customHeight="1" spans="1:2">
      <c r="A389" s="66" t="s">
        <v>1035</v>
      </c>
      <c r="B389" s="147"/>
    </row>
    <row r="390" ht="21.95" customHeight="1" spans="1:2">
      <c r="A390" s="66" t="s">
        <v>1036</v>
      </c>
      <c r="B390" s="147"/>
    </row>
    <row r="391" ht="21.95" customHeight="1" spans="1:2">
      <c r="A391" s="146" t="s">
        <v>1037</v>
      </c>
      <c r="B391" s="145">
        <f>SUM(B392)</f>
        <v>0</v>
      </c>
    </row>
    <row r="392" ht="21.95" customHeight="1" spans="1:2">
      <c r="A392" s="66" t="s">
        <v>1038</v>
      </c>
      <c r="B392" s="147"/>
    </row>
    <row r="393" ht="21.95" customHeight="1" spans="1:2">
      <c r="A393" s="146" t="s">
        <v>1039</v>
      </c>
      <c r="B393" s="145">
        <f>SUM(B394:B395)</f>
        <v>0</v>
      </c>
    </row>
    <row r="394" ht="21.95" customHeight="1" spans="1:2">
      <c r="A394" s="66" t="s">
        <v>1040</v>
      </c>
      <c r="B394" s="147"/>
    </row>
    <row r="395" ht="21.95" customHeight="1" spans="1:2">
      <c r="A395" s="66" t="s">
        <v>1041</v>
      </c>
      <c r="B395" s="147"/>
    </row>
    <row r="396" ht="21.95" customHeight="1" spans="1:2">
      <c r="A396" s="146" t="s">
        <v>1042</v>
      </c>
      <c r="B396" s="145">
        <f>SUM(B397)</f>
        <v>0</v>
      </c>
    </row>
    <row r="397" ht="21.95" customHeight="1" spans="1:2">
      <c r="A397" s="66" t="s">
        <v>1043</v>
      </c>
      <c r="B397" s="147"/>
    </row>
    <row r="398" ht="21.95" customHeight="1" spans="1:2">
      <c r="A398" s="148" t="s">
        <v>1044</v>
      </c>
      <c r="B398" s="145">
        <v>14.91</v>
      </c>
    </row>
    <row r="399" ht="21.95" customHeight="1" spans="1:2">
      <c r="A399" s="148" t="s">
        <v>1045</v>
      </c>
      <c r="B399" s="145">
        <f>SUM(B400)</f>
        <v>0</v>
      </c>
    </row>
    <row r="400" ht="21.95" customHeight="1" spans="1:2">
      <c r="A400" s="146" t="s">
        <v>1046</v>
      </c>
      <c r="B400" s="145">
        <f>SUM(B401)</f>
        <v>0</v>
      </c>
    </row>
    <row r="401" ht="21.95" customHeight="1" spans="1:2">
      <c r="A401" s="66" t="s">
        <v>1047</v>
      </c>
      <c r="B401" s="147"/>
    </row>
    <row r="402" ht="21.95" customHeight="1" spans="1:2">
      <c r="A402" s="148" t="s">
        <v>1048</v>
      </c>
      <c r="B402" s="145">
        <f>SUM(B403)</f>
        <v>0</v>
      </c>
    </row>
    <row r="403" ht="21.95" customHeight="1" spans="1:2">
      <c r="A403" s="146" t="s">
        <v>1049</v>
      </c>
      <c r="B403" s="145">
        <f>SUM(B404)</f>
        <v>0</v>
      </c>
    </row>
    <row r="404" ht="21.95" customHeight="1" spans="1:2">
      <c r="A404" s="66" t="s">
        <v>1050</v>
      </c>
      <c r="B404" s="147"/>
    </row>
    <row r="405" ht="21.95" customHeight="1" spans="1:2">
      <c r="A405" s="148" t="s">
        <v>1051</v>
      </c>
      <c r="B405" s="145">
        <f>SUM(B406)</f>
        <v>0</v>
      </c>
    </row>
    <row r="406" ht="21.95" customHeight="1" spans="1:2">
      <c r="A406" s="64" t="s">
        <v>1052</v>
      </c>
      <c r="B406" s="147"/>
    </row>
    <row r="407" customFormat="1" ht="12" customHeight="1"/>
    <row r="408" customFormat="1" ht="24" customHeight="1" spans="1:2">
      <c r="A408" s="151" t="s">
        <v>1053</v>
      </c>
      <c r="B408" s="151"/>
    </row>
  </sheetData>
  <mergeCells count="4">
    <mergeCell ref="A1:B1"/>
    <mergeCell ref="A2:B2"/>
    <mergeCell ref="A3:B3"/>
    <mergeCell ref="A408:B408"/>
  </mergeCells>
  <printOptions horizontalCentered="1"/>
  <pageMargins left="0.55" right="0.471527777777778" top="0.590277777777778" bottom="0.629166666666667" header="0.313888888888889" footer="0.31388888888888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2"/>
  <sheetViews>
    <sheetView workbookViewId="0">
      <selection activeCell="H11" sqref="H11"/>
    </sheetView>
  </sheetViews>
  <sheetFormatPr defaultColWidth="9" defaultRowHeight="12.75" outlineLevelCol="5"/>
  <cols>
    <col min="1" max="1" width="31" style="118" customWidth="1"/>
    <col min="2" max="4" width="18.125" style="119" customWidth="1"/>
    <col min="5" max="5" width="16.5" style="118" customWidth="1"/>
    <col min="6" max="16384" width="9" style="118"/>
  </cols>
  <sheetData>
    <row r="1" ht="18.75" spans="1:4">
      <c r="A1" s="3" t="s">
        <v>1054</v>
      </c>
      <c r="B1" s="3"/>
      <c r="C1" s="3"/>
      <c r="D1" s="3"/>
    </row>
    <row r="2" ht="22.5" spans="1:4">
      <c r="A2" s="5" t="s">
        <v>649</v>
      </c>
      <c r="B2" s="5"/>
      <c r="C2" s="5"/>
      <c r="D2" s="5"/>
    </row>
    <row r="3" ht="18" customHeight="1" spans="1:4">
      <c r="A3" s="120" t="s">
        <v>1055</v>
      </c>
      <c r="B3" s="120"/>
      <c r="C3" s="120"/>
      <c r="D3" s="120"/>
    </row>
    <row r="4" ht="15" customHeight="1" spans="1:6">
      <c r="A4" s="121"/>
      <c r="B4" s="121"/>
      <c r="C4" s="121"/>
      <c r="D4" s="122" t="s">
        <v>2</v>
      </c>
      <c r="F4" s="123"/>
    </row>
    <row r="5" s="117" customFormat="1" ht="18.75" spans="1:4">
      <c r="A5" s="124" t="s">
        <v>1056</v>
      </c>
      <c r="B5" s="125" t="s">
        <v>1057</v>
      </c>
      <c r="C5" s="125"/>
      <c r="D5" s="125"/>
    </row>
    <row r="6" s="117" customFormat="1" ht="18.75" spans="1:4">
      <c r="A6" s="124"/>
      <c r="B6" s="125" t="s">
        <v>1058</v>
      </c>
      <c r="C6" s="125" t="s">
        <v>1059</v>
      </c>
      <c r="D6" s="125" t="s">
        <v>1060</v>
      </c>
    </row>
    <row r="7" ht="22" customHeight="1" spans="1:4">
      <c r="A7" s="124" t="s">
        <v>11</v>
      </c>
      <c r="B7" s="126">
        <f>C7+D7</f>
        <v>1300.34</v>
      </c>
      <c r="C7" s="126">
        <f>SUM(C8:C31)</f>
        <v>884.32</v>
      </c>
      <c r="D7" s="126">
        <f>SUM(D8:D31)</f>
        <v>416.02</v>
      </c>
    </row>
    <row r="8" ht="22" customHeight="1" spans="1:4">
      <c r="A8" s="127" t="s">
        <v>1061</v>
      </c>
      <c r="B8" s="126">
        <f t="shared" ref="B8:B31" si="0">C8+D8</f>
        <v>489.02</v>
      </c>
      <c r="C8" s="128">
        <v>377.78</v>
      </c>
      <c r="D8" s="128">
        <v>111.24</v>
      </c>
    </row>
    <row r="9" ht="22" customHeight="1" spans="1:4">
      <c r="A9" s="127" t="s">
        <v>1062</v>
      </c>
      <c r="B9" s="126">
        <f t="shared" si="0"/>
        <v>0</v>
      </c>
      <c r="C9" s="128"/>
      <c r="D9" s="128"/>
    </row>
    <row r="10" ht="22" customHeight="1" spans="1:4">
      <c r="A10" s="127" t="s">
        <v>1063</v>
      </c>
      <c r="B10" s="126">
        <f t="shared" si="0"/>
        <v>0</v>
      </c>
      <c r="C10" s="128"/>
      <c r="D10" s="128"/>
    </row>
    <row r="11" ht="22" customHeight="1" spans="1:4">
      <c r="A11" s="127" t="s">
        <v>1064</v>
      </c>
      <c r="B11" s="126">
        <f t="shared" si="0"/>
        <v>0</v>
      </c>
      <c r="C11" s="128"/>
      <c r="D11" s="128"/>
    </row>
    <row r="12" ht="22" customHeight="1" spans="1:4">
      <c r="A12" s="127" t="s">
        <v>1065</v>
      </c>
      <c r="B12" s="126">
        <f t="shared" si="0"/>
        <v>0</v>
      </c>
      <c r="C12" s="128"/>
      <c r="D12" s="128"/>
    </row>
    <row r="13" ht="22" customHeight="1" spans="1:6">
      <c r="A13" s="127" t="s">
        <v>1066</v>
      </c>
      <c r="B13" s="126">
        <f t="shared" si="0"/>
        <v>40.56</v>
      </c>
      <c r="C13" s="128">
        <v>40.56</v>
      </c>
      <c r="D13" s="128"/>
      <c r="F13" s="123"/>
    </row>
    <row r="14" ht="22" customHeight="1" spans="1:4">
      <c r="A14" s="127" t="s">
        <v>1067</v>
      </c>
      <c r="B14" s="129">
        <f t="shared" si="0"/>
        <v>218.92</v>
      </c>
      <c r="C14" s="130">
        <v>166.58</v>
      </c>
      <c r="D14" s="128">
        <v>52.34</v>
      </c>
    </row>
    <row r="15" ht="22" customHeight="1" spans="1:4">
      <c r="A15" s="127" t="s">
        <v>1068</v>
      </c>
      <c r="B15" s="126">
        <f t="shared" si="0"/>
        <v>66.33</v>
      </c>
      <c r="C15" s="128">
        <v>51.73</v>
      </c>
      <c r="D15" s="128">
        <v>14.6</v>
      </c>
    </row>
    <row r="16" ht="22" customHeight="1" spans="1:4">
      <c r="A16" s="127" t="s">
        <v>1069</v>
      </c>
      <c r="B16" s="126">
        <f t="shared" si="0"/>
        <v>2</v>
      </c>
      <c r="C16" s="128"/>
      <c r="D16" s="128">
        <v>2</v>
      </c>
    </row>
    <row r="17" ht="22" customHeight="1" spans="1:4">
      <c r="A17" s="127" t="s">
        <v>1070</v>
      </c>
      <c r="B17" s="126">
        <f t="shared" si="0"/>
        <v>32.26</v>
      </c>
      <c r="C17" s="128">
        <v>14.26</v>
      </c>
      <c r="D17" s="128">
        <v>18</v>
      </c>
    </row>
    <row r="18" ht="22" customHeight="1" spans="1:4">
      <c r="A18" s="127" t="s">
        <v>1071</v>
      </c>
      <c r="B18" s="126">
        <f t="shared" si="0"/>
        <v>383.19</v>
      </c>
      <c r="C18" s="128">
        <v>185.26</v>
      </c>
      <c r="D18" s="128">
        <v>197.93</v>
      </c>
    </row>
    <row r="19" ht="22" customHeight="1" spans="1:4">
      <c r="A19" s="127" t="s">
        <v>1072</v>
      </c>
      <c r="B19" s="126">
        <f t="shared" si="0"/>
        <v>0</v>
      </c>
      <c r="C19" s="128"/>
      <c r="D19" s="128"/>
    </row>
    <row r="20" ht="22" customHeight="1" spans="1:4">
      <c r="A20" s="127" t="s">
        <v>1073</v>
      </c>
      <c r="B20" s="126">
        <f t="shared" si="0"/>
        <v>0</v>
      </c>
      <c r="C20" s="128"/>
      <c r="D20" s="128"/>
    </row>
    <row r="21" ht="22" customHeight="1" spans="1:4">
      <c r="A21" s="127" t="s">
        <v>1074</v>
      </c>
      <c r="B21" s="126">
        <f t="shared" si="0"/>
        <v>0</v>
      </c>
      <c r="C21" s="128"/>
      <c r="D21" s="128"/>
    </row>
    <row r="22" ht="22" customHeight="1" spans="1:4">
      <c r="A22" s="127" t="s">
        <v>1075</v>
      </c>
      <c r="B22" s="126">
        <f t="shared" si="0"/>
        <v>0</v>
      </c>
      <c r="C22" s="128"/>
      <c r="D22" s="128"/>
    </row>
    <row r="23" ht="22" customHeight="1" spans="1:4">
      <c r="A23" s="127" t="s">
        <v>1076</v>
      </c>
      <c r="B23" s="126">
        <f t="shared" si="0"/>
        <v>48.15</v>
      </c>
      <c r="C23" s="128">
        <v>48.15</v>
      </c>
      <c r="D23" s="128"/>
    </row>
    <row r="24" ht="22" customHeight="1" spans="1:4">
      <c r="A24" s="127" t="s">
        <v>1077</v>
      </c>
      <c r="B24" s="126">
        <f t="shared" si="0"/>
        <v>0</v>
      </c>
      <c r="C24" s="128"/>
      <c r="D24" s="128"/>
    </row>
    <row r="25" ht="22" customHeight="1" spans="1:4">
      <c r="A25" s="127" t="s">
        <v>1078</v>
      </c>
      <c r="B25" s="126">
        <f t="shared" si="0"/>
        <v>5</v>
      </c>
      <c r="C25" s="128"/>
      <c r="D25" s="128">
        <v>5</v>
      </c>
    </row>
    <row r="26" ht="22" customHeight="1" spans="1:4">
      <c r="A26" s="127" t="s">
        <v>1079</v>
      </c>
      <c r="B26" s="126">
        <f t="shared" si="0"/>
        <v>14.91</v>
      </c>
      <c r="C26" s="128"/>
      <c r="D26" s="128">
        <v>14.91</v>
      </c>
    </row>
    <row r="27" ht="22" customHeight="1" spans="1:4">
      <c r="A27" s="127" t="s">
        <v>1080</v>
      </c>
      <c r="B27" s="126">
        <f t="shared" si="0"/>
        <v>0</v>
      </c>
      <c r="C27" s="128"/>
      <c r="D27" s="128"/>
    </row>
    <row r="28" ht="22" customHeight="1" spans="1:4">
      <c r="A28" s="127" t="s">
        <v>1081</v>
      </c>
      <c r="B28" s="126">
        <f t="shared" si="0"/>
        <v>0</v>
      </c>
      <c r="C28" s="128"/>
      <c r="D28" s="128"/>
    </row>
    <row r="29" ht="22" customHeight="1" spans="1:4">
      <c r="A29" s="127" t="s">
        <v>1082</v>
      </c>
      <c r="B29" s="126">
        <f t="shared" si="0"/>
        <v>0</v>
      </c>
      <c r="C29" s="128"/>
      <c r="D29" s="128"/>
    </row>
    <row r="30" ht="22" customHeight="1" spans="1:4">
      <c r="A30" s="131"/>
      <c r="B30" s="126">
        <f t="shared" si="0"/>
        <v>0</v>
      </c>
      <c r="C30" s="132"/>
      <c r="D30" s="133"/>
    </row>
    <row r="31" ht="22" customHeight="1" spans="1:4">
      <c r="A31" s="131"/>
      <c r="B31" s="126">
        <f t="shared" si="0"/>
        <v>0</v>
      </c>
      <c r="C31" s="132"/>
      <c r="D31" s="133"/>
    </row>
    <row r="32" ht="66" customHeight="1" spans="1:4">
      <c r="A32" s="134" t="s">
        <v>1083</v>
      </c>
      <c r="B32" s="135"/>
      <c r="C32" s="135"/>
      <c r="D32" s="135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1.0625" right="0.471527777777778" top="0.629166666666667" bottom="0.393055555555556" header="0.3" footer="0.23541666666666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5" master="" otherUserPermission="visible">
    <arrUserId title="区域1" rangeCreator="" othersAccessPermission="edit"/>
    <arrUserId title="区域1_3_2" rangeCreator="" othersAccessPermission="edit"/>
  </rangeList>
  <rangeList sheetStid="4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46" master="" otherUserPermission="visible">
    <arrUserId title="区域1_2" rangeCreator="" othersAccessPermission="edit"/>
    <arrUserId title="区域1_3_2" rangeCreator="" othersAccessPermission="edit"/>
  </rangeList>
  <rangeList sheetStid="19" master="" otherUserPermission="visible"/>
  <rangeList sheetStid="20" master="" otherUserPermission="visible"/>
  <rangeList sheetStid="24" master="" otherUserPermission="visible"/>
  <rangeList sheetStid="28" master="" otherUserPermission="visible"/>
  <rangeList sheetStid="30" master="" otherUserPermission="visible"/>
  <rangeList sheetStid="32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01-2021公共平衡  (+-%)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 (加上年执行数+-%)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2006-09-16T08:00:00Z</dcterms:created>
  <dcterms:modified xsi:type="dcterms:W3CDTF">2025-08-11T02:46:39Z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78971E30BE044725BF49C58AE0E0D35D_12</vt:lpwstr>
  </property>
</Properties>
</file>